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 Suderman\Documents\Elida Build 2019\"/>
    </mc:Choice>
  </mc:AlternateContent>
  <bookViews>
    <workbookView xWindow="0" yWindow="0" windowWidth="20496" windowHeight="775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Sheet1!$A$1:$E$36</definedName>
    <definedName name="_xlnm.Print_Area" localSheetId="2">Sheet3!$A$1:$O$33</definedName>
    <definedName name="_xlnm.Print_Area" localSheetId="3">Sheet4!$A$1:$O$30</definedName>
  </definedNames>
  <calcPr calcId="152511"/>
</workbook>
</file>

<file path=xl/calcChain.xml><?xml version="1.0" encoding="utf-8"?>
<calcChain xmlns="http://schemas.openxmlformats.org/spreadsheetml/2006/main">
  <c r="B29" i="1" l="1"/>
  <c r="B5" i="1" l="1"/>
  <c r="B7" i="1" l="1"/>
  <c r="B6" i="1"/>
  <c r="B5" i="2" l="1"/>
  <c r="B9" i="2"/>
  <c r="B18" i="2"/>
  <c r="B25" i="3" l="1"/>
  <c r="B4" i="3"/>
  <c r="B13" i="3"/>
  <c r="B33" i="3"/>
  <c r="B29" i="3"/>
  <c r="B6" i="2"/>
  <c r="B8" i="2" s="1"/>
  <c r="B15" i="2"/>
  <c r="B17" i="2" s="1"/>
  <c r="B10" i="2" l="1"/>
  <c r="B12" i="2" s="1"/>
  <c r="B7" i="2"/>
  <c r="B11" i="2" s="1"/>
  <c r="B13" i="2" s="1"/>
  <c r="B14" i="2"/>
  <c r="B16" i="2"/>
  <c r="B9" i="1" l="1"/>
  <c r="B8" i="1" l="1"/>
  <c r="B10" i="1" l="1"/>
  <c r="B11" i="1" l="1"/>
  <c r="B13" i="1" l="1"/>
  <c r="B15" i="1" s="1"/>
  <c r="B17" i="1" s="1"/>
  <c r="B19" i="1" s="1"/>
  <c r="B21" i="1" s="1"/>
  <c r="B23" i="1" s="1"/>
  <c r="B25" i="1" s="1"/>
  <c r="B27" i="1" s="1"/>
  <c r="B31" i="1" s="1"/>
  <c r="B33" i="1" s="1"/>
  <c r="B12" i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5" i="1" l="1"/>
  <c r="B34" i="1"/>
</calcChain>
</file>

<file path=xl/sharedStrings.xml><?xml version="1.0" encoding="utf-8"?>
<sst xmlns="http://schemas.openxmlformats.org/spreadsheetml/2006/main" count="594" uniqueCount="366">
  <si>
    <t>Who</t>
  </si>
  <si>
    <t>Sub</t>
  </si>
  <si>
    <t>Plans Finalized</t>
  </si>
  <si>
    <t>Crouse</t>
  </si>
  <si>
    <t>Begin Excavation/Concrete</t>
  </si>
  <si>
    <t>Finish Concrete/excavation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</si>
  <si>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</si>
  <si>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</si>
  <si>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</si>
  <si>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</si>
  <si>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</si>
  <si>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</si>
  <si>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</si>
  <si>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</si>
  <si>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 xml:space="preserve">Day 10 Build </t>
  </si>
  <si>
    <t>Week 11</t>
  </si>
  <si>
    <t>Day 11 Build</t>
  </si>
  <si>
    <t>Week 12</t>
  </si>
  <si>
    <t>Plans Submitted</t>
  </si>
  <si>
    <t>Home Buiild Schedule</t>
  </si>
  <si>
    <t>Day 1 Build Date</t>
  </si>
  <si>
    <t>Schedule</t>
  </si>
  <si>
    <t>Date Need by</t>
  </si>
  <si>
    <t>Description of Jobs</t>
  </si>
  <si>
    <t>Board</t>
  </si>
  <si>
    <t>Me/City</t>
  </si>
  <si>
    <t>V</t>
  </si>
  <si>
    <t>Finish electric, vinyl flooring, Finish HVAC</t>
  </si>
  <si>
    <t>Week 13</t>
  </si>
  <si>
    <t>Dedication</t>
  </si>
  <si>
    <t># Vol</t>
  </si>
  <si>
    <t>Build Floor</t>
  </si>
  <si>
    <t>Week2</t>
  </si>
  <si>
    <t>Decide on Family, purchase lot and House plans completed</t>
  </si>
  <si>
    <t>Week -1</t>
  </si>
  <si>
    <t>Landscape &amp; Seed,</t>
  </si>
  <si>
    <t>Week 14</t>
  </si>
  <si>
    <t>DEDICATION</t>
  </si>
  <si>
    <t>v</t>
  </si>
  <si>
    <t>12-15</t>
  </si>
  <si>
    <t>plate, beam, I joists, Squash, OSB, 2" stryo, caulk plate to foundation, layout walls on floor.</t>
  </si>
  <si>
    <t>Sub/v</t>
  </si>
  <si>
    <t>Layout walls in Construction Room</t>
  </si>
  <si>
    <t>Move walls to site</t>
  </si>
  <si>
    <t>Truss lifter to Site</t>
  </si>
  <si>
    <t>PM</t>
  </si>
  <si>
    <t>PM, V</t>
  </si>
  <si>
    <t>V, PM</t>
  </si>
  <si>
    <t>Job Trailer to Site</t>
  </si>
  <si>
    <t xml:space="preserve">Install trusses,  lateral bracing, 2x6 facia, 1st row sheeting, raise trusses, finish sheeting, felt, drip edge.  </t>
  </si>
  <si>
    <t>Layout walls on floor</t>
  </si>
  <si>
    <t>Materials to site, Build end trusses and fly rafters, add guard rails</t>
  </si>
  <si>
    <t>Erect outside walls, Plumb &amp; Brace walls, install inside walls and top plates, scaffolding low</t>
  </si>
  <si>
    <t>Drywall Finishing, size cabinets and doors</t>
  </si>
  <si>
    <t>Painting Day, Prime AM, Paint PM</t>
  </si>
  <si>
    <t>8-10, 8-10</t>
  </si>
  <si>
    <t>Cabinets installed</t>
  </si>
  <si>
    <t>Flooring completed</t>
  </si>
  <si>
    <t>Sub,V</t>
  </si>
  <si>
    <t>Interior doors, trim, door handles, bath rails, closet shelves, pantry shelves, crawl &amp; attic accesses</t>
  </si>
  <si>
    <t>Base Moldlings</t>
  </si>
  <si>
    <t>Range vent, cabinet hardware, shutters, mailbox, blinds, bath mirrors</t>
  </si>
  <si>
    <t>Day 14 Build</t>
  </si>
  <si>
    <t>Week 15</t>
  </si>
  <si>
    <t>Permit fee $20</t>
  </si>
  <si>
    <t>Build door &amp; window openings, build walls</t>
  </si>
  <si>
    <t>Pre Build Complete</t>
  </si>
  <si>
    <t>Welcome, Meet and go over plan, sign in</t>
  </si>
  <si>
    <t>Pre-Floor Build Projects</t>
  </si>
  <si>
    <t>Floor Materials to job site</t>
  </si>
  <si>
    <t>Layout Sill plate with sill seal, square and secure</t>
  </si>
  <si>
    <t>Mark joist locations</t>
  </si>
  <si>
    <t>Complete Beam assembly</t>
  </si>
  <si>
    <t>Install 2" x32" Styro to crawl space walls</t>
  </si>
  <si>
    <t>Layout and install Rim Joist</t>
  </si>
  <si>
    <t>Floor Build Day</t>
  </si>
  <si>
    <t># Vounteers</t>
  </si>
  <si>
    <t xml:space="preserve"> 4 to 6</t>
  </si>
  <si>
    <t>4 to 6</t>
  </si>
  <si>
    <t>8:15-8:30</t>
  </si>
  <si>
    <t>Begin cutting joist to length, install 16 on center as marked.</t>
  </si>
  <si>
    <t>Complete joist install (all full length I joists)</t>
  </si>
  <si>
    <t xml:space="preserve">Begin Cut in for crawl access </t>
  </si>
  <si>
    <t>Begin installation of Squash blocks</t>
  </si>
  <si>
    <t>4 (2 for cut and run)</t>
  </si>
  <si>
    <t>Lunch</t>
  </si>
  <si>
    <t>Nail the field</t>
  </si>
  <si>
    <t>Begin gluing and setting floor panels, nail 4 corners</t>
  </si>
  <si>
    <t>Straighten I joists and secure with batten</t>
  </si>
  <si>
    <t>Tarp the deck and secure</t>
  </si>
  <si>
    <t>Clean up scrap and tools</t>
  </si>
  <si>
    <t>2 to 6</t>
  </si>
  <si>
    <t>All</t>
  </si>
  <si>
    <t>4 to 6 (1 cut, 2 run)</t>
  </si>
  <si>
    <t xml:space="preserve"> 4 to 6 ( two to cut and run)</t>
  </si>
  <si>
    <t>Secure jacks to beam and pads (relevel)</t>
  </si>
  <si>
    <t>Begin building Main Beam, level to sill plate</t>
  </si>
  <si>
    <t>Week Prior to Build Day 1</t>
  </si>
  <si>
    <t>Scaffolding to jobsite</t>
  </si>
  <si>
    <t>Trusses and shed frame to job site</t>
  </si>
  <si>
    <t>Rindler</t>
  </si>
  <si>
    <t>8 to 12</t>
  </si>
  <si>
    <t>Build End-Truss fly rafters. Add Guard Rails</t>
  </si>
  <si>
    <t>Load Outside walls to take to job site</t>
  </si>
  <si>
    <t>Load Inside walls to take to job site</t>
  </si>
  <si>
    <t>Stack outside walls on deck in 4 piles (cover)</t>
  </si>
  <si>
    <t>Stack and cover inside walls (cover)</t>
  </si>
  <si>
    <t>Chalk and spray wall locations</t>
  </si>
  <si>
    <t>2 to 4</t>
  </si>
  <si>
    <t>Habitat Construction</t>
  </si>
  <si>
    <t>Pre-Build Day Schedule of Events</t>
  </si>
  <si>
    <t>Date</t>
  </si>
  <si>
    <t>Description</t>
  </si>
  <si>
    <t xml:space="preserve">Call for porta pot, driveway &amp; shed stone installed, </t>
  </si>
  <si>
    <t>Level ground around house, Install temp. Electric</t>
  </si>
  <si>
    <t>Material Storage Trailer?</t>
  </si>
  <si>
    <t>Call about Versa lift, Ask about boom also.</t>
  </si>
  <si>
    <t>Crouse, Bobcat</t>
  </si>
  <si>
    <r>
      <t xml:space="preserve">Address: </t>
    </r>
    <r>
      <rPr>
        <u/>
        <sz val="11"/>
        <color theme="1"/>
        <rFont val="Calibri"/>
        <family val="2"/>
        <scheme val="minor"/>
      </rPr>
      <t>207 W North St. Elida</t>
    </r>
  </si>
  <si>
    <t>4-6</t>
  </si>
  <si>
    <t>2-3</t>
  </si>
  <si>
    <t>PM,V</t>
  </si>
  <si>
    <t>Begin Wall Build</t>
  </si>
  <si>
    <t xml:space="preserve">Continue Wall Build </t>
  </si>
  <si>
    <t>All Walls marked for location, truss locations, cross plate/wall locations</t>
  </si>
  <si>
    <t>Joe</t>
  </si>
  <si>
    <t>8-12</t>
  </si>
  <si>
    <t>2-4</t>
  </si>
  <si>
    <t>Versa lift to job site</t>
  </si>
  <si>
    <t>Build Day materials to job site (Cover or in material trailer)</t>
  </si>
  <si>
    <r>
      <t xml:space="preserve">Address: </t>
    </r>
    <r>
      <rPr>
        <u/>
        <sz val="11"/>
        <color theme="1"/>
        <rFont val="Calibri"/>
        <family val="2"/>
        <scheme val="minor"/>
      </rPr>
      <t>207 W North St - Elida</t>
    </r>
  </si>
  <si>
    <t>Habitat Contruction: Build Day 1 Tasks</t>
  </si>
  <si>
    <t>Opening</t>
  </si>
  <si>
    <t>8:00-8:30</t>
  </si>
  <si>
    <t>Meet, sign in, Intro of family and Leaders</t>
  </si>
  <si>
    <t>Outside Wall sections bolted together and to floor wall by wall, plumbed &amp; braced</t>
  </si>
  <si>
    <t>Walls moved to floor (stacked by location)</t>
  </si>
  <si>
    <t>Inside wall sections added in, plumbed and braced</t>
  </si>
  <si>
    <t>Break</t>
  </si>
  <si>
    <t>Work from 1st  corner in groups</t>
  </si>
  <si>
    <t>Scaffold Group Begins</t>
  </si>
  <si>
    <t>Scaffolds installed on outside walls (set low every 8 feet from inside side wall)</t>
  </si>
  <si>
    <t>2 to set, 2 to bolt, 2 to brace and plumb</t>
  </si>
  <si>
    <t>2 to set brackets, 4 to install walking boards (no guard rails yet)</t>
  </si>
  <si>
    <t>Finish walls and true them</t>
  </si>
  <si>
    <t>4 to move, 2 to bolt, 2 to brace and plumb, 2 to cut and carry)</t>
  </si>
  <si>
    <t xml:space="preserve">4-6 to </t>
  </si>
  <si>
    <t>Double check plumb on all walls and bracing</t>
  </si>
  <si>
    <t>Begin Morning Build 1st crew</t>
  </si>
  <si>
    <t>Begin Roof Construction - 2nd crew</t>
  </si>
  <si>
    <t>4 on lifting, 4 on setting, 2 on bracing, 1 on walking center, 2 on cut and carry</t>
  </si>
  <si>
    <t>Lift and set first end truss, plumb and brace</t>
  </si>
  <si>
    <t>Lift and set all center trusses, set 2' brackets, brace</t>
  </si>
  <si>
    <t>Lift and set final end truss, plum and brace</t>
  </si>
  <si>
    <t>Install sub facia and first row sheeting</t>
  </si>
  <si>
    <t>Move scaffolds up, add guard rails</t>
  </si>
  <si>
    <t>Begin sheeting rest of roof</t>
  </si>
  <si>
    <t>Install felt &amp; drip edge</t>
  </si>
  <si>
    <t>Install web bracing inside trusses</t>
  </si>
  <si>
    <t>2 to insert, 2 to install</t>
  </si>
  <si>
    <t>4 for facia, 4 to set sheeting, 2 to nail, 4 to cut and carry</t>
  </si>
  <si>
    <t>All Truss crew</t>
  </si>
  <si>
    <t>4 to roll out, 4 to nail, rest to clean up</t>
  </si>
  <si>
    <t>4 to cut and carry, 6 to set, 2 to nail</t>
  </si>
  <si>
    <t>Inside walls</t>
  </si>
  <si>
    <t>Begin Sheeting</t>
  </si>
  <si>
    <t>Raise Scaffolds</t>
  </si>
  <si>
    <t>Scaffold Crew meet, sign in</t>
  </si>
  <si>
    <t>Enter Scaffold Crew</t>
  </si>
  <si>
    <t>Enter Roof Crew</t>
  </si>
  <si>
    <t>Roof Crew Meet, sign in</t>
  </si>
  <si>
    <t>First Build Day Complete</t>
  </si>
  <si>
    <t>DONE</t>
  </si>
  <si>
    <t>Truss crew Done</t>
  </si>
  <si>
    <t>Truss Crew Break</t>
  </si>
  <si>
    <t>2) Top plates will be marked with truss locations</t>
  </si>
  <si>
    <t>1) Top plates will be installed during build on outside walls with cut-outs for perpendicular inside walls (3.5" wide)</t>
  </si>
  <si>
    <t>3) inside walls will have a top plate extension to overlap to first instersecting inside wall (3.5") and exterior wall (5.5")</t>
  </si>
  <si>
    <t>4) Inside walls will be plumbed and braced to opposide corners during pre-building</t>
  </si>
  <si>
    <r>
      <t xml:space="preserve">Address: </t>
    </r>
    <r>
      <rPr>
        <b/>
        <u/>
        <sz val="11"/>
        <color theme="1"/>
        <rFont val="Calibri"/>
        <family val="2"/>
        <scheme val="minor"/>
      </rPr>
      <t>207 W North st - Elida</t>
    </r>
  </si>
  <si>
    <t>DEDICATION SUNDAY</t>
  </si>
  <si>
    <t>ALL</t>
  </si>
  <si>
    <r>
      <t xml:space="preserve">Install truss bracing, </t>
    </r>
    <r>
      <rPr>
        <b/>
        <sz val="11"/>
        <color theme="1"/>
        <rFont val="Calibri"/>
        <family val="2"/>
        <scheme val="minor"/>
      </rPr>
      <t>hurricane clips, lateral supports</t>
    </r>
    <r>
      <rPr>
        <sz val="11"/>
        <color theme="1"/>
        <rFont val="Calibri"/>
        <family val="2"/>
        <scheme val="minor"/>
      </rPr>
      <t>, install styro &amp; tape, caulk exterior walls to floor and OSB, caulk top plates and double studs, install door frames and temp doors</t>
    </r>
  </si>
  <si>
    <t xml:space="preserve"> sidewalks &amp; porch poured, Insulate tub wall. Install drywall vent box and vent to outside.</t>
  </si>
  <si>
    <t>Shingles to roof,  Build Front porch roof</t>
  </si>
  <si>
    <t>Set scaffolds for truss install</t>
  </si>
  <si>
    <t>6-8</t>
  </si>
  <si>
    <t xml:space="preserve">Build shed, box corners on roof, Build porch roof. </t>
  </si>
  <si>
    <t>Begin electric &amp; plumbing rough-in,  Pour front porch and sidewalks, shingle roof and shed</t>
  </si>
  <si>
    <t>Cut windows, install and tape styro, Install doors., scaffolds &amp; guradrails down and return to shop,  f channel, soffit, facia metal, Porch ceiling complete, Windows installed</t>
  </si>
  <si>
    <t>Siding Installed, Prime &amp; Paint shed</t>
  </si>
  <si>
    <t>Drywall blocks, rail backers, insul netting installed,</t>
  </si>
  <si>
    <t>Wall insulation installed</t>
  </si>
  <si>
    <t xml:space="preserve"> catch up all projects</t>
  </si>
  <si>
    <t xml:space="preserve">Storm Doors, Move tool trailer, clean out shed, Clean windows and house, change door locks. </t>
  </si>
  <si>
    <t>Carpet (if desired), Final inspections, All materials and trailers gone</t>
  </si>
  <si>
    <t>Siding starter and corners, Rough-in electric, rough-in plumbing complete, CAT 5 runs, bath vent, call for electric, remove pole</t>
  </si>
  <si>
    <t>10-15</t>
  </si>
  <si>
    <t>Floor</t>
  </si>
  <si>
    <t>walls</t>
  </si>
  <si>
    <t>roof</t>
  </si>
  <si>
    <t>porch roof</t>
  </si>
  <si>
    <t>shingles</t>
  </si>
  <si>
    <t>styro</t>
  </si>
  <si>
    <t>windows &amp; doors</t>
  </si>
  <si>
    <t>sub facia</t>
  </si>
  <si>
    <t>Box corners</t>
  </si>
  <si>
    <t>soffit/porch ceiling</t>
  </si>
  <si>
    <t>facia</t>
  </si>
  <si>
    <t>siding</t>
  </si>
  <si>
    <t>rough electric</t>
  </si>
  <si>
    <t>rough plumbing</t>
  </si>
  <si>
    <t>top plates</t>
  </si>
  <si>
    <t>trusses</t>
  </si>
  <si>
    <t>Beam</t>
  </si>
  <si>
    <t>sub floor</t>
  </si>
  <si>
    <t>i-joists/rim</t>
  </si>
  <si>
    <t>2" insulation</t>
  </si>
  <si>
    <t>exterior</t>
  </si>
  <si>
    <t>Interior</t>
  </si>
  <si>
    <t>spacers</t>
  </si>
  <si>
    <t>lateral supports</t>
  </si>
  <si>
    <t>hurricane clips</t>
  </si>
  <si>
    <t>scaffolding up</t>
  </si>
  <si>
    <t>scaffolding down</t>
  </si>
  <si>
    <t>porch surround</t>
  </si>
  <si>
    <t>temp posts</t>
  </si>
  <si>
    <t>trusses and supports</t>
  </si>
  <si>
    <t>Sheeting</t>
  </si>
  <si>
    <t>felt</t>
  </si>
  <si>
    <t>drip edge</t>
  </si>
  <si>
    <t>valleys</t>
  </si>
  <si>
    <t>Sub facia</t>
  </si>
  <si>
    <t>Mechanicals</t>
  </si>
  <si>
    <t>side door - temp</t>
  </si>
  <si>
    <t>corners</t>
  </si>
  <si>
    <t>starter</t>
  </si>
  <si>
    <t>j channel</t>
  </si>
  <si>
    <t>f channel</t>
  </si>
  <si>
    <t>porch</t>
  </si>
  <si>
    <t>walks</t>
  </si>
  <si>
    <t>shed gravel</t>
  </si>
  <si>
    <t>concrete &amp; gravel</t>
  </si>
  <si>
    <t>styro &amp; tape</t>
  </si>
  <si>
    <t>wall prep</t>
  </si>
  <si>
    <t>drywall corners</t>
  </si>
  <si>
    <t>rail blocking</t>
  </si>
  <si>
    <t>curtain blocking</t>
  </si>
  <si>
    <t>window/foor</t>
  </si>
  <si>
    <t>insul web</t>
  </si>
  <si>
    <t>wall insulation</t>
  </si>
  <si>
    <t>bath vent run</t>
  </si>
  <si>
    <t>dryer vent installed</t>
  </si>
  <si>
    <t>radon vent</t>
  </si>
  <si>
    <t>tub installed</t>
  </si>
  <si>
    <t>Drywall</t>
  </si>
  <si>
    <t>Prime and Paint</t>
  </si>
  <si>
    <t>Instal</t>
  </si>
  <si>
    <t>Finish</t>
  </si>
  <si>
    <t>Electric</t>
  </si>
  <si>
    <t>HVAC</t>
  </si>
  <si>
    <t>Flooring</t>
  </si>
  <si>
    <t>laminate</t>
  </si>
  <si>
    <t>vinyl</t>
  </si>
  <si>
    <t>Interior Trim</t>
  </si>
  <si>
    <t>casings</t>
  </si>
  <si>
    <t>window jambs</t>
  </si>
  <si>
    <t>doors &amp; knobs</t>
  </si>
  <si>
    <t>base molding</t>
  </si>
  <si>
    <t>Racks and Rails</t>
  </si>
  <si>
    <t>bath rails</t>
  </si>
  <si>
    <t>Closet shelves</t>
  </si>
  <si>
    <t>Cabinets</t>
  </si>
  <si>
    <t>cabinets</t>
  </si>
  <si>
    <t>counters</t>
  </si>
  <si>
    <t>knobs &amp; handles</t>
  </si>
  <si>
    <t>Accesses</t>
  </si>
  <si>
    <t>Attic</t>
  </si>
  <si>
    <t>Crawl</t>
  </si>
  <si>
    <t>Deck</t>
  </si>
  <si>
    <t>flooring</t>
  </si>
  <si>
    <t>stairs</t>
  </si>
  <si>
    <t>railings</t>
  </si>
  <si>
    <t>Blinds</t>
  </si>
  <si>
    <t>Appliances</t>
  </si>
  <si>
    <t>Finish Mechanicals</t>
  </si>
  <si>
    <t>Finish Plumbing</t>
  </si>
  <si>
    <t>water heater</t>
  </si>
  <si>
    <t>Door locks</t>
  </si>
  <si>
    <t>Landscape</t>
  </si>
  <si>
    <t>flower beds</t>
  </si>
  <si>
    <t>Grass seed</t>
  </si>
  <si>
    <t>Porch and door metal</t>
  </si>
  <si>
    <t>mail box &amp; numbers</t>
  </si>
  <si>
    <t>shutters</t>
  </si>
  <si>
    <t>scaffolds off</t>
  </si>
  <si>
    <t>Incidentals</t>
  </si>
  <si>
    <t>T-1</t>
  </si>
  <si>
    <t>1st row sheeting</t>
  </si>
  <si>
    <t>rest of sheeting</t>
  </si>
  <si>
    <t>door &amp; frame</t>
  </si>
  <si>
    <t>T-am</t>
  </si>
  <si>
    <t>T-pm</t>
  </si>
  <si>
    <t>t+1</t>
  </si>
  <si>
    <t>T+1+week</t>
  </si>
  <si>
    <t>T+2</t>
  </si>
  <si>
    <t>T+3</t>
  </si>
  <si>
    <t>T+2+week</t>
  </si>
  <si>
    <t>T+3+week</t>
  </si>
  <si>
    <t>T+4</t>
  </si>
  <si>
    <t>T+4+week</t>
  </si>
  <si>
    <t>T+5</t>
  </si>
  <si>
    <t>T+5+week</t>
  </si>
  <si>
    <t>T+6</t>
  </si>
  <si>
    <t>T+6+week</t>
  </si>
  <si>
    <t>T+7</t>
  </si>
  <si>
    <t>T+8</t>
  </si>
  <si>
    <t>T+8+week</t>
  </si>
  <si>
    <t>T+9</t>
  </si>
  <si>
    <t>T+9+week</t>
  </si>
  <si>
    <t>3 week window</t>
  </si>
  <si>
    <t>t-2</t>
  </si>
  <si>
    <t>t-1</t>
  </si>
  <si>
    <t>T-1+week</t>
  </si>
  <si>
    <t>Prep</t>
  </si>
  <si>
    <t>materials to site</t>
  </si>
  <si>
    <t>trusses to site</t>
  </si>
  <si>
    <t>fly rafters built</t>
  </si>
  <si>
    <t>gable guard rails installed</t>
  </si>
  <si>
    <t>Cut crawl access</t>
  </si>
  <si>
    <t>T-mid</t>
  </si>
  <si>
    <t>T- pm</t>
  </si>
  <si>
    <t>t-week</t>
  </si>
  <si>
    <t>T+1</t>
  </si>
  <si>
    <t>Vinyl in HVAC</t>
  </si>
  <si>
    <t>T+10</t>
  </si>
  <si>
    <t>T+7+week</t>
  </si>
  <si>
    <t>Carpet (if desired)</t>
  </si>
  <si>
    <t>T+10+week</t>
  </si>
  <si>
    <t>OFF</t>
  </si>
  <si>
    <t>T+11+1</t>
  </si>
  <si>
    <t>Day 1 Build: 10AM-2PM</t>
  </si>
  <si>
    <t>Day 1 Build:  8AM-Noon</t>
  </si>
  <si>
    <t>Day 1 Build:  Noon-5PM</t>
  </si>
  <si>
    <t>Build Day 2:  8AM-3PM</t>
  </si>
  <si>
    <t>Day 3 Build:  8AM-3PM</t>
  </si>
  <si>
    <t>Day 4 Build:  8AM-3PM</t>
  </si>
  <si>
    <t>Day 5 Build:  8AM-3PM</t>
  </si>
  <si>
    <t>Day 6 Build:  8AM-3PM</t>
  </si>
  <si>
    <t>Day 7 Build:  8AM-3PM</t>
  </si>
  <si>
    <t>Day 8 Build:  8AM-3PM</t>
  </si>
  <si>
    <t>Day 9 Build:  8AM-Noon &amp; Noon-4PM</t>
  </si>
  <si>
    <t>Day 12 Build Day:  8AM-3PM</t>
  </si>
  <si>
    <t>Day 13 Build:  8AM-3PM</t>
  </si>
  <si>
    <t>Home Build Schedule</t>
  </si>
  <si>
    <t>Subcontractor, v</t>
  </si>
  <si>
    <t>V, Sub</t>
  </si>
  <si>
    <t>Subs</t>
  </si>
  <si>
    <t>V/Sub, PM</t>
  </si>
  <si>
    <t>Volunteer</t>
  </si>
  <si>
    <t>Sub, Pm</t>
  </si>
  <si>
    <t>Finish siding, bath vent, crawl access</t>
  </si>
  <si>
    <t>Drywall installation</t>
  </si>
  <si>
    <t>Catch up on all projects</t>
  </si>
  <si>
    <t>Interior doors counter top installed</t>
  </si>
  <si>
    <t>Sub,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</si>
</sst>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4" fontId="0" fillId="0" borderId="9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0" borderId="7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2" borderId="1" xfId="0" quotePrefix="1" applyNumberFormat="1" applyFill="1" applyBorder="1" applyAlignment="1">
      <alignment vertical="center"/>
    </xf>
    <xf numFmtId="0" fontId="1" fillId="0" borderId="1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165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" fontId="1" fillId="0" borderId="1" xfId="0" applyNumberFormat="1" applyFont="1" applyBorder="1" applyAlignment="1">
      <alignment vertical="center"/>
    </xf>
    <xf numFmtId="0" fontId="1" fillId="3" borderId="1" xfId="0" applyFont="1" applyFill="1" applyBorder="1"/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quotePrefix="1" applyFill="1" applyBorder="1"/>
    <xf numFmtId="0" fontId="0" fillId="5" borderId="1" xfId="0" applyFill="1" applyBorder="1"/>
    <xf numFmtId="0" fontId="0" fillId="5" borderId="1" xfId="0" quotePrefix="1" applyFill="1" applyBorder="1"/>
    <xf numFmtId="0" fontId="0" fillId="5" borderId="0" xfId="0" applyFill="1"/>
    <xf numFmtId="0" fontId="0" fillId="4" borderId="0" xfId="0" applyFill="1"/>
    <xf numFmtId="0" fontId="0" fillId="6" borderId="1" xfId="0" applyFill="1" applyBorder="1"/>
    <xf numFmtId="0" fontId="0" fillId="6" borderId="1" xfId="0" quotePrefix="1" applyFill="1" applyBorder="1"/>
    <xf numFmtId="0" fontId="0" fillId="6" borderId="0" xfId="0" applyFill="1"/>
    <xf numFmtId="0" fontId="0" fillId="6" borderId="1" xfId="0" applyFill="1" applyBorder="1" applyAlignment="1">
      <alignment horizontal="left"/>
    </xf>
    <xf numFmtId="0" fontId="0" fillId="7" borderId="1" xfId="0" applyFill="1" applyBorder="1"/>
    <xf numFmtId="0" fontId="0" fillId="7" borderId="0" xfId="0" applyFill="1"/>
    <xf numFmtId="0" fontId="0" fillId="8" borderId="1" xfId="0" applyFill="1" applyBorder="1"/>
    <xf numFmtId="0" fontId="0" fillId="8" borderId="1" xfId="0" quotePrefix="1" applyFill="1" applyBorder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" fontId="0" fillId="0" borderId="1" xfId="0" quotePrefix="1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" fontId="0" fillId="0" borderId="1" xfId="0" quotePrefix="1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6" zoomScaleNormal="100" zoomScaleSheetLayoutView="100" workbookViewId="0">
      <selection activeCell="F33" sqref="F33"/>
    </sheetView>
  </sheetViews>
  <sheetFormatPr defaultRowHeight="14.4" x14ac:dyDescent="0.3"/>
  <cols>
    <col min="1" max="1" width="40" style="1" bestFit="1" customWidth="1"/>
    <col min="2" max="2" width="10.44140625" style="1" customWidth="1"/>
    <col min="3" max="3" width="44.88671875" style="2" customWidth="1"/>
    <col min="4" max="4" width="10" style="1" customWidth="1"/>
    <col min="5" max="5" width="11.6640625" style="25" customWidth="1"/>
    <col min="6" max="7" width="31.5546875" customWidth="1"/>
  </cols>
  <sheetData>
    <row r="1" spans="1:6" x14ac:dyDescent="0.3">
      <c r="A1" s="4" t="s">
        <v>354</v>
      </c>
      <c r="B1" s="5"/>
      <c r="C1" s="10"/>
      <c r="D1" s="18" t="s">
        <v>20</v>
      </c>
      <c r="E1" s="22"/>
      <c r="F1" s="60"/>
    </row>
    <row r="2" spans="1:6" x14ac:dyDescent="0.3">
      <c r="A2" s="6" t="s">
        <v>130</v>
      </c>
      <c r="B2" s="7"/>
      <c r="C2" s="11"/>
      <c r="D2" s="19">
        <v>43673</v>
      </c>
      <c r="E2" s="23"/>
    </row>
    <row r="3" spans="1:6" x14ac:dyDescent="0.3">
      <c r="A3" s="8"/>
      <c r="B3" s="9"/>
      <c r="C3" s="12"/>
      <c r="D3" s="13"/>
      <c r="E3" s="24"/>
    </row>
    <row r="4" spans="1:6" x14ac:dyDescent="0.3">
      <c r="A4" s="20" t="s">
        <v>21</v>
      </c>
      <c r="B4" s="20" t="s">
        <v>22</v>
      </c>
      <c r="C4" s="17" t="s">
        <v>23</v>
      </c>
      <c r="D4" s="21" t="s">
        <v>0</v>
      </c>
      <c r="E4" s="40" t="s">
        <v>30</v>
      </c>
    </row>
    <row r="5" spans="1:6" ht="28.8" x14ac:dyDescent="0.3">
      <c r="A5" s="20" t="s">
        <v>342</v>
      </c>
      <c r="B5" s="21">
        <f>+$D$2</f>
        <v>43673</v>
      </c>
      <c r="C5" s="2" t="s">
        <v>52</v>
      </c>
      <c r="D5" s="1" t="s">
        <v>359</v>
      </c>
      <c r="E5" s="63" t="s">
        <v>126</v>
      </c>
    </row>
    <row r="6" spans="1:6" x14ac:dyDescent="0.3">
      <c r="A6" s="20" t="s">
        <v>341</v>
      </c>
      <c r="B6" s="21">
        <f>+$D$2</f>
        <v>43673</v>
      </c>
      <c r="C6" s="2" t="s">
        <v>185</v>
      </c>
      <c r="D6" s="1" t="s">
        <v>26</v>
      </c>
      <c r="E6" s="63" t="s">
        <v>186</v>
      </c>
    </row>
    <row r="7" spans="1:6" ht="28.8" x14ac:dyDescent="0.3">
      <c r="A7" s="20" t="s">
        <v>343</v>
      </c>
      <c r="B7" s="21">
        <f>+$D$2</f>
        <v>43673</v>
      </c>
      <c r="C7" s="2" t="s">
        <v>49</v>
      </c>
      <c r="D7" s="1" t="s">
        <v>26</v>
      </c>
      <c r="E7" s="63" t="s">
        <v>126</v>
      </c>
    </row>
    <row r="8" spans="1:6" ht="28.8" x14ac:dyDescent="0.3">
      <c r="A8" s="1" t="s">
        <v>32</v>
      </c>
      <c r="B8" s="3">
        <f>+B5+2</f>
        <v>43675</v>
      </c>
      <c r="C8" s="2" t="s">
        <v>183</v>
      </c>
      <c r="D8" s="66" t="s">
        <v>355</v>
      </c>
      <c r="E8" s="64">
        <v>12</v>
      </c>
    </row>
    <row r="9" spans="1:6" ht="57.6" x14ac:dyDescent="0.3">
      <c r="A9" s="20" t="s">
        <v>344</v>
      </c>
      <c r="B9" s="21">
        <f>+B5+7</f>
        <v>43680</v>
      </c>
      <c r="C9" s="2" t="s">
        <v>182</v>
      </c>
      <c r="D9" s="1" t="s">
        <v>26</v>
      </c>
      <c r="E9" s="63" t="s">
        <v>39</v>
      </c>
      <c r="F9" s="65"/>
    </row>
    <row r="10" spans="1:6" x14ac:dyDescent="0.3">
      <c r="A10" s="1" t="s">
        <v>6</v>
      </c>
      <c r="B10" s="3">
        <f>+B8+7</f>
        <v>43682</v>
      </c>
      <c r="C10" s="2" t="s">
        <v>184</v>
      </c>
      <c r="D10" s="1" t="s">
        <v>356</v>
      </c>
      <c r="E10" s="64">
        <v>6</v>
      </c>
    </row>
    <row r="11" spans="1:6" x14ac:dyDescent="0.3">
      <c r="A11" s="20" t="s">
        <v>345</v>
      </c>
      <c r="B11" s="21">
        <f>+B10+5</f>
        <v>43687</v>
      </c>
      <c r="C11" s="17" t="s">
        <v>187</v>
      </c>
      <c r="D11" s="1" t="s">
        <v>26</v>
      </c>
      <c r="E11" s="63" t="s">
        <v>39</v>
      </c>
      <c r="F11" s="65"/>
    </row>
    <row r="12" spans="1:6" ht="28.8" x14ac:dyDescent="0.3">
      <c r="A12" s="1" t="s">
        <v>7</v>
      </c>
      <c r="B12" s="3">
        <f>+B11+2</f>
        <v>43689</v>
      </c>
      <c r="C12" s="2" t="s">
        <v>188</v>
      </c>
      <c r="D12" s="1" t="s">
        <v>357</v>
      </c>
      <c r="E12" s="64"/>
    </row>
    <row r="13" spans="1:6" ht="57.6" x14ac:dyDescent="0.3">
      <c r="A13" s="20" t="s">
        <v>346</v>
      </c>
      <c r="B13" s="21">
        <f>+B11+7</f>
        <v>43694</v>
      </c>
      <c r="C13" s="2" t="s">
        <v>189</v>
      </c>
      <c r="D13" s="1" t="s">
        <v>26</v>
      </c>
      <c r="E13" s="63" t="s">
        <v>39</v>
      </c>
      <c r="F13" s="65"/>
    </row>
    <row r="14" spans="1:6" ht="43.2" x14ac:dyDescent="0.3">
      <c r="A14" s="1" t="s">
        <v>8</v>
      </c>
      <c r="B14" s="3">
        <f t="shared" ref="B14:B19" si="0">+B12+7</f>
        <v>43696</v>
      </c>
      <c r="C14" s="2" t="s">
        <v>196</v>
      </c>
      <c r="D14" s="1" t="s">
        <v>358</v>
      </c>
      <c r="E14" s="63" t="s">
        <v>127</v>
      </c>
    </row>
    <row r="15" spans="1:6" x14ac:dyDescent="0.3">
      <c r="A15" s="20" t="s">
        <v>347</v>
      </c>
      <c r="B15" s="21">
        <f t="shared" si="0"/>
        <v>43701</v>
      </c>
      <c r="C15" s="2" t="s">
        <v>190</v>
      </c>
      <c r="E15" s="63" t="s">
        <v>197</v>
      </c>
      <c r="F15" s="65"/>
    </row>
    <row r="16" spans="1:6" x14ac:dyDescent="0.3">
      <c r="A16" s="1" t="s">
        <v>9</v>
      </c>
      <c r="B16" s="3">
        <f t="shared" si="0"/>
        <v>43703</v>
      </c>
      <c r="C16" s="2" t="s">
        <v>191</v>
      </c>
      <c r="E16" s="64">
        <v>2</v>
      </c>
    </row>
    <row r="17" spans="1:6" x14ac:dyDescent="0.3">
      <c r="A17" s="20" t="s">
        <v>348</v>
      </c>
      <c r="B17" s="21">
        <f t="shared" si="0"/>
        <v>43708</v>
      </c>
      <c r="C17" s="2" t="s">
        <v>192</v>
      </c>
      <c r="D17" s="1" t="s">
        <v>26</v>
      </c>
      <c r="E17" s="64">
        <v>12</v>
      </c>
      <c r="F17" s="65"/>
    </row>
    <row r="18" spans="1:6" x14ac:dyDescent="0.3">
      <c r="A18" s="1" t="s">
        <v>10</v>
      </c>
      <c r="B18" s="3">
        <f t="shared" si="0"/>
        <v>43710</v>
      </c>
      <c r="C18" s="2" t="s">
        <v>193</v>
      </c>
      <c r="D18" s="1" t="s">
        <v>26</v>
      </c>
      <c r="E18" s="63" t="s">
        <v>119</v>
      </c>
    </row>
    <row r="19" spans="1:6" x14ac:dyDescent="0.3">
      <c r="A19" s="20" t="s">
        <v>349</v>
      </c>
      <c r="B19" s="21">
        <f t="shared" si="0"/>
        <v>43715</v>
      </c>
      <c r="C19" s="2" t="s">
        <v>361</v>
      </c>
      <c r="D19" s="1" t="s">
        <v>26</v>
      </c>
      <c r="E19" s="63">
        <v>43624</v>
      </c>
      <c r="F19" s="65"/>
    </row>
    <row r="20" spans="1:6" x14ac:dyDescent="0.3">
      <c r="A20" s="1" t="s">
        <v>11</v>
      </c>
      <c r="B20" s="3">
        <f t="shared" ref="B20:B32" si="1">+B18+7</f>
        <v>43717</v>
      </c>
      <c r="C20" s="2" t="s">
        <v>193</v>
      </c>
      <c r="D20" s="1" t="s">
        <v>41</v>
      </c>
      <c r="E20" s="64">
        <v>6</v>
      </c>
    </row>
    <row r="21" spans="1:6" x14ac:dyDescent="0.3">
      <c r="A21" s="20" t="s">
        <v>350</v>
      </c>
      <c r="B21" s="21">
        <f t="shared" si="1"/>
        <v>43722</v>
      </c>
      <c r="C21" s="2" t="s">
        <v>362</v>
      </c>
      <c r="D21" s="1" t="s">
        <v>26</v>
      </c>
      <c r="E21" s="63" t="s">
        <v>126</v>
      </c>
      <c r="F21" s="65"/>
    </row>
    <row r="22" spans="1:6" x14ac:dyDescent="0.3">
      <c r="A22" s="1" t="s">
        <v>12</v>
      </c>
      <c r="B22" s="3">
        <f t="shared" si="1"/>
        <v>43724</v>
      </c>
      <c r="C22" s="2" t="s">
        <v>53</v>
      </c>
      <c r="D22" s="1" t="s">
        <v>360</v>
      </c>
      <c r="E22" s="64">
        <v>0</v>
      </c>
    </row>
    <row r="23" spans="1:6" x14ac:dyDescent="0.3">
      <c r="A23" s="20" t="s">
        <v>351</v>
      </c>
      <c r="B23" s="21">
        <f t="shared" si="1"/>
        <v>43729</v>
      </c>
      <c r="C23" s="2" t="s">
        <v>363</v>
      </c>
      <c r="D23" s="1" t="s">
        <v>26</v>
      </c>
      <c r="E23" s="67" t="s">
        <v>186</v>
      </c>
      <c r="F23" s="65"/>
    </row>
    <row r="24" spans="1:6" x14ac:dyDescent="0.3">
      <c r="A24" s="1" t="s">
        <v>13</v>
      </c>
      <c r="B24" s="3">
        <f t="shared" si="1"/>
        <v>43731</v>
      </c>
      <c r="D24" s="1" t="s">
        <v>26</v>
      </c>
      <c r="E24" s="64">
        <v>4</v>
      </c>
    </row>
    <row r="25" spans="1:6" x14ac:dyDescent="0.3">
      <c r="A25" s="20" t="s">
        <v>14</v>
      </c>
      <c r="B25" s="21">
        <f t="shared" si="1"/>
        <v>43736</v>
      </c>
      <c r="C25" s="2" t="s">
        <v>54</v>
      </c>
      <c r="D25" s="1" t="s">
        <v>26</v>
      </c>
      <c r="E25" s="63" t="s">
        <v>55</v>
      </c>
    </row>
    <row r="26" spans="1:6" x14ac:dyDescent="0.3">
      <c r="A26" s="1" t="s">
        <v>15</v>
      </c>
      <c r="B26" s="3">
        <f t="shared" si="1"/>
        <v>43738</v>
      </c>
      <c r="C26" s="2" t="s">
        <v>27</v>
      </c>
      <c r="D26" s="1" t="s">
        <v>1</v>
      </c>
      <c r="E26" s="64">
        <v>0</v>
      </c>
    </row>
    <row r="27" spans="1:6" x14ac:dyDescent="0.3">
      <c r="A27" s="20" t="s">
        <v>16</v>
      </c>
      <c r="B27" s="21">
        <f t="shared" si="1"/>
        <v>43743</v>
      </c>
      <c r="C27" s="2" t="s">
        <v>56</v>
      </c>
      <c r="D27" s="1" t="s">
        <v>1</v>
      </c>
      <c r="E27" s="64">
        <v>0</v>
      </c>
    </row>
    <row r="28" spans="1:6" x14ac:dyDescent="0.3">
      <c r="A28" s="1" t="s">
        <v>17</v>
      </c>
      <c r="B28" s="3">
        <f t="shared" si="1"/>
        <v>43745</v>
      </c>
      <c r="C28" s="2" t="s">
        <v>57</v>
      </c>
      <c r="D28" s="1" t="s">
        <v>58</v>
      </c>
      <c r="E28" s="64">
        <v>3</v>
      </c>
    </row>
    <row r="29" spans="1:6" x14ac:dyDescent="0.3">
      <c r="A29" s="20" t="s">
        <v>352</v>
      </c>
      <c r="B29" s="21">
        <f t="shared" si="1"/>
        <v>43750</v>
      </c>
      <c r="C29" s="2" t="s">
        <v>364</v>
      </c>
      <c r="D29" s="1" t="s">
        <v>26</v>
      </c>
      <c r="E29" s="64">
        <v>4</v>
      </c>
      <c r="F29" s="65"/>
    </row>
    <row r="30" spans="1:6" x14ac:dyDescent="0.3">
      <c r="A30" s="1" t="s">
        <v>28</v>
      </c>
      <c r="B30" s="3">
        <f t="shared" si="1"/>
        <v>43752</v>
      </c>
      <c r="C30" s="2" t="s">
        <v>60</v>
      </c>
      <c r="D30" s="1" t="s">
        <v>26</v>
      </c>
      <c r="E30" s="64">
        <v>3</v>
      </c>
    </row>
    <row r="31" spans="1:6" ht="28.8" x14ac:dyDescent="0.3">
      <c r="A31" s="20" t="s">
        <v>353</v>
      </c>
      <c r="B31" s="21">
        <f t="shared" si="1"/>
        <v>43757</v>
      </c>
      <c r="C31" s="2" t="s">
        <v>59</v>
      </c>
      <c r="D31" s="1" t="s">
        <v>365</v>
      </c>
      <c r="E31" s="63" t="s">
        <v>186</v>
      </c>
      <c r="F31" s="65"/>
    </row>
    <row r="32" spans="1:6" ht="28.8" x14ac:dyDescent="0.3">
      <c r="A32" s="1" t="s">
        <v>36</v>
      </c>
      <c r="B32" s="3">
        <f t="shared" si="1"/>
        <v>43759</v>
      </c>
      <c r="C32" s="2" t="s">
        <v>61</v>
      </c>
      <c r="D32" s="1" t="s">
        <v>26</v>
      </c>
      <c r="E32" s="64">
        <v>4</v>
      </c>
    </row>
    <row r="33" spans="1:6" ht="28.8" x14ac:dyDescent="0.3">
      <c r="A33" s="20" t="s">
        <v>62</v>
      </c>
      <c r="B33" s="3">
        <f>+B31+7</f>
        <v>43764</v>
      </c>
      <c r="C33" s="2" t="s">
        <v>194</v>
      </c>
      <c r="D33" s="1" t="s">
        <v>26</v>
      </c>
      <c r="E33" s="64">
        <v>4</v>
      </c>
      <c r="F33" s="61"/>
    </row>
    <row r="34" spans="1:6" ht="28.8" x14ac:dyDescent="0.3">
      <c r="A34" s="1" t="s">
        <v>63</v>
      </c>
      <c r="B34" s="3">
        <f>+B33+2</f>
        <v>43766</v>
      </c>
      <c r="C34" s="2" t="s">
        <v>195</v>
      </c>
      <c r="D34" s="1" t="s">
        <v>26</v>
      </c>
      <c r="E34" s="64">
        <v>4</v>
      </c>
    </row>
    <row r="35" spans="1:6" x14ac:dyDescent="0.3">
      <c r="A35" s="1" t="s">
        <v>29</v>
      </c>
      <c r="B35" s="3">
        <f>+B33+8</f>
        <v>43772</v>
      </c>
      <c r="C35" s="2" t="s">
        <v>180</v>
      </c>
      <c r="D35" s="1" t="s">
        <v>181</v>
      </c>
      <c r="E35" s="64" t="s">
        <v>181</v>
      </c>
      <c r="F35" s="62"/>
    </row>
    <row r="36" spans="1:6" x14ac:dyDescent="0.3">
      <c r="C36" s="2" t="s">
        <v>35</v>
      </c>
      <c r="D36" s="1" t="s">
        <v>1</v>
      </c>
      <c r="E36" s="64"/>
    </row>
  </sheetData>
  <pageMargins left="0.45" right="0.45" top="0.5" bottom="0.5" header="0.3" footer="0.3"/>
  <pageSetup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6" sqref="B6"/>
    </sheetView>
  </sheetViews>
  <sheetFormatPr defaultRowHeight="14.4" x14ac:dyDescent="0.3"/>
  <cols>
    <col min="1" max="1" width="32" bestFit="1" customWidth="1"/>
    <col min="2" max="2" width="16" customWidth="1"/>
    <col min="3" max="3" width="32.6640625" customWidth="1"/>
    <col min="4" max="4" width="15.44140625" bestFit="1" customWidth="1"/>
    <col min="5" max="5" width="13" customWidth="1"/>
  </cols>
  <sheetData>
    <row r="1" spans="1:5" x14ac:dyDescent="0.3">
      <c r="A1" s="4" t="s">
        <v>19</v>
      </c>
      <c r="B1" s="5"/>
      <c r="C1" s="10"/>
      <c r="D1" s="18" t="s">
        <v>20</v>
      </c>
      <c r="E1" s="22"/>
    </row>
    <row r="2" spans="1:5" x14ac:dyDescent="0.3">
      <c r="A2" s="6" t="s">
        <v>118</v>
      </c>
      <c r="B2" s="7"/>
      <c r="C2" s="11"/>
      <c r="D2" s="19">
        <v>43617</v>
      </c>
      <c r="E2" s="23"/>
    </row>
    <row r="3" spans="1:5" x14ac:dyDescent="0.3">
      <c r="A3" s="8"/>
      <c r="B3" s="9"/>
      <c r="C3" s="12"/>
      <c r="D3" s="13"/>
      <c r="E3" s="24"/>
    </row>
    <row r="4" spans="1:5" x14ac:dyDescent="0.3">
      <c r="A4" s="1" t="s">
        <v>21</v>
      </c>
      <c r="B4" s="1" t="s">
        <v>22</v>
      </c>
      <c r="C4" s="2" t="s">
        <v>23</v>
      </c>
      <c r="D4" s="3" t="s">
        <v>0</v>
      </c>
      <c r="E4" s="25" t="s">
        <v>30</v>
      </c>
    </row>
    <row r="5" spans="1:5" ht="28.8" x14ac:dyDescent="0.3">
      <c r="A5" s="14" t="s">
        <v>33</v>
      </c>
      <c r="B5" s="15">
        <f>+D$2-60</f>
        <v>43557</v>
      </c>
      <c r="C5" s="14"/>
      <c r="D5" s="16" t="s">
        <v>24</v>
      </c>
      <c r="E5" s="26"/>
    </row>
    <row r="6" spans="1:5" ht="28.8" x14ac:dyDescent="0.3">
      <c r="A6" s="16" t="s">
        <v>2</v>
      </c>
      <c r="B6" s="15">
        <f>+D$2-40</f>
        <v>43577</v>
      </c>
      <c r="C6" s="14" t="s">
        <v>116</v>
      </c>
      <c r="D6" s="16" t="s">
        <v>117</v>
      </c>
      <c r="E6" s="26"/>
    </row>
    <row r="7" spans="1:5" x14ac:dyDescent="0.3">
      <c r="A7" s="16" t="s">
        <v>18</v>
      </c>
      <c r="B7" s="15">
        <f>+B6+1</f>
        <v>43578</v>
      </c>
      <c r="C7" s="14" t="s">
        <v>64</v>
      </c>
      <c r="D7" s="16" t="s">
        <v>25</v>
      </c>
      <c r="E7" s="26"/>
    </row>
    <row r="8" spans="1:5" x14ac:dyDescent="0.3">
      <c r="A8" s="16" t="s">
        <v>42</v>
      </c>
      <c r="B8" s="15">
        <f>+B6+1</f>
        <v>43578</v>
      </c>
      <c r="C8" s="14"/>
      <c r="D8" s="16" t="s">
        <v>121</v>
      </c>
      <c r="E8" s="31" t="s">
        <v>120</v>
      </c>
    </row>
    <row r="9" spans="1:5" ht="28.8" x14ac:dyDescent="0.3">
      <c r="A9" s="16" t="s">
        <v>122</v>
      </c>
      <c r="B9" s="15">
        <f>+D2-35</f>
        <v>43582</v>
      </c>
      <c r="C9" s="14" t="s">
        <v>65</v>
      </c>
      <c r="D9" s="16" t="s">
        <v>46</v>
      </c>
      <c r="E9" s="31" t="s">
        <v>119</v>
      </c>
    </row>
    <row r="10" spans="1:5" ht="28.8" x14ac:dyDescent="0.3">
      <c r="A10" s="16" t="s">
        <v>123</v>
      </c>
      <c r="B10" s="15">
        <f>+B6+7</f>
        <v>43584</v>
      </c>
      <c r="C10" s="14" t="s">
        <v>65</v>
      </c>
      <c r="D10" s="16" t="s">
        <v>46</v>
      </c>
      <c r="E10" s="31" t="s">
        <v>119</v>
      </c>
    </row>
    <row r="11" spans="1:5" ht="28.8" x14ac:dyDescent="0.3">
      <c r="A11" s="16" t="s">
        <v>4</v>
      </c>
      <c r="B11" s="15">
        <f>+B7+7</f>
        <v>43585</v>
      </c>
      <c r="C11" s="14" t="s">
        <v>113</v>
      </c>
      <c r="D11" s="16" t="s">
        <v>1</v>
      </c>
      <c r="E11" s="26"/>
    </row>
    <row r="12" spans="1:5" ht="28.8" x14ac:dyDescent="0.3">
      <c r="A12" s="16" t="s">
        <v>66</v>
      </c>
      <c r="B12" s="15">
        <f>+B10+7</f>
        <v>43591</v>
      </c>
      <c r="C12" s="14" t="s">
        <v>124</v>
      </c>
      <c r="D12" s="16" t="s">
        <v>47</v>
      </c>
      <c r="E12" s="31" t="s">
        <v>119</v>
      </c>
    </row>
    <row r="13" spans="1:5" ht="28.8" x14ac:dyDescent="0.3">
      <c r="A13" s="16" t="s">
        <v>5</v>
      </c>
      <c r="B13" s="15">
        <f>+B11+5</f>
        <v>43590</v>
      </c>
      <c r="C13" s="14" t="s">
        <v>114</v>
      </c>
      <c r="D13" s="16" t="s">
        <v>1</v>
      </c>
      <c r="E13" s="26"/>
    </row>
    <row r="14" spans="1:5" x14ac:dyDescent="0.3">
      <c r="A14" s="16" t="s">
        <v>48</v>
      </c>
      <c r="B14" s="15">
        <f>+B15-1</f>
        <v>43609</v>
      </c>
      <c r="C14" s="14" t="s">
        <v>115</v>
      </c>
      <c r="D14" s="16" t="s">
        <v>125</v>
      </c>
      <c r="E14" s="26"/>
    </row>
    <row r="15" spans="1:5" ht="43.2" x14ac:dyDescent="0.3">
      <c r="A15" s="16" t="s">
        <v>31</v>
      </c>
      <c r="B15" s="15">
        <f>+D2-7</f>
        <v>43610</v>
      </c>
      <c r="C15" s="14" t="s">
        <v>40</v>
      </c>
      <c r="D15" s="16" t="s">
        <v>45</v>
      </c>
      <c r="E15" s="31" t="s">
        <v>39</v>
      </c>
    </row>
    <row r="16" spans="1:5" x14ac:dyDescent="0.3">
      <c r="A16" s="16" t="s">
        <v>43</v>
      </c>
      <c r="B16" s="15">
        <f>+ B15+2</f>
        <v>43612</v>
      </c>
      <c r="C16" s="14" t="s">
        <v>50</v>
      </c>
      <c r="D16" s="16" t="s">
        <v>45</v>
      </c>
      <c r="E16" s="31" t="s">
        <v>127</v>
      </c>
    </row>
    <row r="17" spans="1:5" ht="28.8" x14ac:dyDescent="0.3">
      <c r="A17" s="16" t="s">
        <v>34</v>
      </c>
      <c r="B17" s="15">
        <f>+B15+2</f>
        <v>43612</v>
      </c>
      <c r="C17" s="14" t="s">
        <v>51</v>
      </c>
      <c r="D17" s="16" t="s">
        <v>38</v>
      </c>
      <c r="E17" s="31" t="s">
        <v>126</v>
      </c>
    </row>
    <row r="18" spans="1:5" x14ac:dyDescent="0.3">
      <c r="A18" s="16" t="s">
        <v>44</v>
      </c>
      <c r="B18" s="15">
        <f>+$D$2-1</f>
        <v>43616</v>
      </c>
      <c r="C18" s="14"/>
      <c r="D18" s="16" t="s">
        <v>45</v>
      </c>
      <c r="E18" s="2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13" workbookViewId="0">
      <selection activeCell="A3" sqref="A3:O3"/>
    </sheetView>
  </sheetViews>
  <sheetFormatPr defaultRowHeight="14.4" x14ac:dyDescent="0.3"/>
  <cols>
    <col min="1" max="1" width="23.44140625" customWidth="1"/>
    <col min="2" max="2" width="21.88671875" style="29" bestFit="1" customWidth="1"/>
    <col min="3" max="3" width="18.44140625" style="28" customWidth="1"/>
    <col min="4" max="6" width="8.88671875" customWidth="1"/>
    <col min="7" max="14" width="8.88671875" style="27" customWidth="1"/>
    <col min="15" max="15" width="14.5546875" style="27" customWidth="1"/>
    <col min="16" max="20" width="9.109375" style="27"/>
  </cols>
  <sheetData>
    <row r="1" spans="1:15" x14ac:dyDescent="0.3">
      <c r="A1" s="30" t="s">
        <v>109</v>
      </c>
    </row>
    <row r="2" spans="1:15" x14ac:dyDescent="0.3">
      <c r="A2" s="30" t="s">
        <v>110</v>
      </c>
    </row>
    <row r="3" spans="1:15" x14ac:dyDescent="0.3">
      <c r="A3" s="32" t="s">
        <v>112</v>
      </c>
      <c r="B3" s="33" t="s">
        <v>111</v>
      </c>
      <c r="C3" s="34" t="s">
        <v>76</v>
      </c>
      <c r="D3" s="35">
        <v>0.33333333333333331</v>
      </c>
      <c r="E3" s="35" t="s">
        <v>79</v>
      </c>
      <c r="F3" s="35">
        <v>0.375</v>
      </c>
      <c r="G3" s="35">
        <v>0.41666666666666669</v>
      </c>
      <c r="H3" s="35">
        <v>0.4375</v>
      </c>
      <c r="I3" s="35">
        <v>0.45833333333333331</v>
      </c>
      <c r="J3" s="35">
        <v>0.5</v>
      </c>
      <c r="K3" s="35">
        <v>0.54166666666666663</v>
      </c>
      <c r="L3" s="35">
        <v>0.58333333333333337</v>
      </c>
      <c r="M3" s="35">
        <v>0.625</v>
      </c>
      <c r="N3" s="35">
        <v>0.66666666666666663</v>
      </c>
      <c r="O3" s="35">
        <v>0.70833333333333337</v>
      </c>
    </row>
    <row r="4" spans="1:15" x14ac:dyDescent="0.3">
      <c r="A4" s="32" t="s">
        <v>68</v>
      </c>
      <c r="B4" s="36">
        <f>+Sheet1!$D$2-8</f>
        <v>43665</v>
      </c>
      <c r="C4" s="37" t="s">
        <v>3</v>
      </c>
      <c r="D4" s="38" t="s">
        <v>69</v>
      </c>
      <c r="E4" s="38"/>
      <c r="F4" s="38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3">
      <c r="A5" s="32"/>
      <c r="B5" s="36"/>
      <c r="C5" s="37">
        <v>2</v>
      </c>
      <c r="D5" s="38"/>
      <c r="E5" s="38"/>
      <c r="F5" s="38" t="s">
        <v>70</v>
      </c>
      <c r="G5" s="39"/>
      <c r="H5" s="39"/>
      <c r="I5" s="39"/>
      <c r="J5" s="39"/>
      <c r="K5" s="39"/>
      <c r="L5" s="39"/>
      <c r="M5" s="39"/>
      <c r="N5" s="39"/>
      <c r="O5" s="39"/>
    </row>
    <row r="6" spans="1:15" x14ac:dyDescent="0.3">
      <c r="A6" s="32"/>
      <c r="B6" s="36"/>
      <c r="C6" s="37">
        <v>2</v>
      </c>
      <c r="D6" s="38"/>
      <c r="E6" s="38"/>
      <c r="F6" s="38"/>
      <c r="G6" s="39" t="s">
        <v>71</v>
      </c>
      <c r="H6" s="39"/>
      <c r="I6" s="39"/>
      <c r="J6" s="39"/>
      <c r="K6" s="39"/>
      <c r="L6" s="39"/>
      <c r="M6" s="39"/>
      <c r="N6" s="39"/>
      <c r="O6" s="39"/>
    </row>
    <row r="7" spans="1:15" x14ac:dyDescent="0.3">
      <c r="A7" s="32"/>
      <c r="B7" s="36"/>
      <c r="C7" s="37" t="s">
        <v>94</v>
      </c>
      <c r="D7" s="38"/>
      <c r="E7" s="38"/>
      <c r="F7" s="38"/>
      <c r="G7" s="39"/>
      <c r="H7" s="39" t="s">
        <v>96</v>
      </c>
      <c r="I7" s="39"/>
      <c r="J7" s="39"/>
      <c r="K7" s="39"/>
      <c r="L7" s="39"/>
      <c r="M7" s="39"/>
      <c r="N7" s="39"/>
      <c r="O7" s="39"/>
    </row>
    <row r="8" spans="1:15" x14ac:dyDescent="0.3">
      <c r="A8" s="32"/>
      <c r="B8" s="36"/>
      <c r="C8" s="37" t="s">
        <v>77</v>
      </c>
      <c r="D8" s="38"/>
      <c r="E8" s="38"/>
      <c r="F8" s="38"/>
      <c r="G8" s="39"/>
      <c r="H8" s="39"/>
      <c r="I8" s="39"/>
      <c r="J8" s="39" t="s">
        <v>72</v>
      </c>
      <c r="K8" s="39"/>
      <c r="L8" s="39"/>
      <c r="M8" s="39"/>
      <c r="N8" s="39"/>
      <c r="O8" s="39"/>
    </row>
    <row r="9" spans="1:15" x14ac:dyDescent="0.3">
      <c r="A9" s="32"/>
      <c r="B9" s="36"/>
      <c r="C9" s="37"/>
      <c r="D9" s="38"/>
      <c r="E9" s="38"/>
      <c r="F9" s="38"/>
      <c r="G9" s="39"/>
      <c r="H9" s="39"/>
      <c r="I9" s="39"/>
      <c r="J9" s="39" t="s">
        <v>85</v>
      </c>
      <c r="K9" s="39"/>
      <c r="L9" s="39"/>
      <c r="M9" s="39"/>
      <c r="N9" s="39"/>
      <c r="O9" s="39"/>
    </row>
    <row r="10" spans="1:15" x14ac:dyDescent="0.3">
      <c r="A10" s="32"/>
      <c r="B10" s="36"/>
      <c r="C10" s="37">
        <v>2</v>
      </c>
      <c r="D10" s="38"/>
      <c r="E10" s="38"/>
      <c r="F10" s="38"/>
      <c r="G10" s="39"/>
      <c r="H10" s="39"/>
      <c r="I10" s="39"/>
      <c r="J10" s="39"/>
      <c r="K10" s="39" t="s">
        <v>95</v>
      </c>
      <c r="L10" s="39"/>
      <c r="M10" s="39"/>
      <c r="N10" s="39"/>
      <c r="O10" s="39"/>
    </row>
    <row r="11" spans="1:15" x14ac:dyDescent="0.3">
      <c r="A11" s="32"/>
      <c r="B11" s="36"/>
      <c r="C11" s="37">
        <v>1</v>
      </c>
      <c r="D11" s="38"/>
      <c r="E11" s="38"/>
      <c r="F11" s="38"/>
      <c r="G11" s="39"/>
      <c r="H11" s="39"/>
      <c r="I11" s="39"/>
      <c r="J11" s="39"/>
      <c r="K11" s="39"/>
      <c r="L11" s="39" t="s">
        <v>73</v>
      </c>
      <c r="M11" s="39"/>
      <c r="N11" s="39"/>
      <c r="O11" s="39"/>
    </row>
    <row r="12" spans="1:15" x14ac:dyDescent="0.3">
      <c r="A12" s="32"/>
      <c r="B12" s="36"/>
      <c r="C12" s="37">
        <v>3</v>
      </c>
      <c r="D12" s="38"/>
      <c r="E12" s="38"/>
      <c r="F12" s="38"/>
      <c r="G12" s="39"/>
      <c r="H12" s="39"/>
      <c r="I12" s="39"/>
      <c r="J12" s="39"/>
      <c r="K12" s="39"/>
      <c r="L12" s="39" t="s">
        <v>74</v>
      </c>
      <c r="M12" s="39"/>
      <c r="N12" s="39"/>
      <c r="O12" s="39"/>
    </row>
    <row r="13" spans="1:15" x14ac:dyDescent="0.3">
      <c r="A13" s="32" t="s">
        <v>75</v>
      </c>
      <c r="B13" s="36">
        <f>+Sheet1!$D$2-7</f>
        <v>43666</v>
      </c>
      <c r="C13" s="37" t="s">
        <v>92</v>
      </c>
      <c r="D13" s="38" t="s">
        <v>67</v>
      </c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</row>
    <row r="14" spans="1:15" x14ac:dyDescent="0.3">
      <c r="A14" s="32"/>
      <c r="B14" s="36"/>
      <c r="C14" s="37" t="s">
        <v>93</v>
      </c>
      <c r="D14" s="38"/>
      <c r="E14" s="38" t="s">
        <v>80</v>
      </c>
      <c r="F14" s="38"/>
      <c r="G14" s="39"/>
      <c r="H14" s="39"/>
      <c r="I14" s="39"/>
      <c r="J14" s="39"/>
      <c r="K14" s="39"/>
      <c r="L14" s="39"/>
      <c r="M14" s="39"/>
      <c r="N14" s="39"/>
      <c r="O14" s="39"/>
    </row>
    <row r="15" spans="1:15" x14ac:dyDescent="0.3">
      <c r="A15" s="32"/>
      <c r="B15" s="36"/>
      <c r="C15" s="37" t="s">
        <v>78</v>
      </c>
      <c r="D15" s="38"/>
      <c r="E15" s="38"/>
      <c r="F15" s="38"/>
      <c r="G15" s="39"/>
      <c r="H15" s="39" t="s">
        <v>81</v>
      </c>
      <c r="I15" s="39"/>
      <c r="J15" s="39"/>
      <c r="K15" s="39"/>
      <c r="L15" s="39"/>
      <c r="M15" s="39"/>
      <c r="N15" s="39"/>
      <c r="O15" s="39"/>
    </row>
    <row r="16" spans="1:15" x14ac:dyDescent="0.3">
      <c r="A16" s="32"/>
      <c r="B16" s="36"/>
      <c r="C16" s="37" t="s">
        <v>84</v>
      </c>
      <c r="D16" s="38"/>
      <c r="E16" s="38"/>
      <c r="F16" s="38"/>
      <c r="G16" s="39"/>
      <c r="H16" s="39" t="s">
        <v>82</v>
      </c>
      <c r="I16" s="39"/>
      <c r="J16" s="39"/>
      <c r="K16" s="39"/>
      <c r="L16" s="39"/>
      <c r="M16" s="39"/>
      <c r="N16" s="39"/>
      <c r="O16" s="39"/>
    </row>
    <row r="17" spans="1:15" x14ac:dyDescent="0.3">
      <c r="A17" s="32"/>
      <c r="B17" s="36"/>
      <c r="C17" s="37">
        <v>2</v>
      </c>
      <c r="D17" s="38"/>
      <c r="E17" s="38"/>
      <c r="F17" s="38"/>
      <c r="G17" s="39"/>
      <c r="H17" s="39" t="s">
        <v>88</v>
      </c>
      <c r="I17" s="39"/>
      <c r="J17" s="39"/>
      <c r="K17" s="39"/>
      <c r="L17" s="39"/>
      <c r="M17" s="39"/>
      <c r="N17" s="39"/>
      <c r="O17" s="39"/>
    </row>
    <row r="18" spans="1:15" x14ac:dyDescent="0.3">
      <c r="A18" s="32"/>
      <c r="B18" s="36"/>
      <c r="C18" s="37">
        <v>2</v>
      </c>
      <c r="D18" s="38"/>
      <c r="E18" s="38"/>
      <c r="F18" s="38"/>
      <c r="G18" s="39"/>
      <c r="H18" s="39" t="s">
        <v>83</v>
      </c>
      <c r="I18" s="39"/>
      <c r="J18" s="39"/>
      <c r="K18" s="39"/>
      <c r="L18" s="39"/>
      <c r="M18" s="39"/>
      <c r="N18" s="39"/>
      <c r="O18" s="39"/>
    </row>
    <row r="19" spans="1:15" x14ac:dyDescent="0.3">
      <c r="A19" s="32"/>
      <c r="B19" s="36"/>
      <c r="C19" s="37" t="s">
        <v>92</v>
      </c>
      <c r="D19" s="38"/>
      <c r="E19" s="38"/>
      <c r="F19" s="38"/>
      <c r="G19" s="39"/>
      <c r="H19" s="39"/>
      <c r="I19" s="39"/>
      <c r="J19" s="39" t="s">
        <v>85</v>
      </c>
      <c r="K19" s="39"/>
      <c r="L19" s="39"/>
      <c r="M19" s="39"/>
      <c r="N19" s="39"/>
      <c r="O19" s="39"/>
    </row>
    <row r="20" spans="1:15" x14ac:dyDescent="0.3">
      <c r="A20" s="32"/>
      <c r="B20" s="36"/>
      <c r="C20" s="37">
        <v>3</v>
      </c>
      <c r="D20" s="38"/>
      <c r="E20" s="38"/>
      <c r="F20" s="38"/>
      <c r="G20" s="39"/>
      <c r="H20" s="39"/>
      <c r="I20" s="39"/>
      <c r="J20" s="39"/>
      <c r="K20" s="39" t="s">
        <v>87</v>
      </c>
      <c r="L20" s="39"/>
      <c r="M20" s="39"/>
      <c r="N20" s="39"/>
      <c r="O20" s="39"/>
    </row>
    <row r="21" spans="1:15" x14ac:dyDescent="0.3">
      <c r="A21" s="32"/>
      <c r="B21" s="36"/>
      <c r="C21" s="37">
        <v>2</v>
      </c>
      <c r="D21" s="38"/>
      <c r="E21" s="38"/>
      <c r="F21" s="38"/>
      <c r="G21" s="39"/>
      <c r="H21" s="39"/>
      <c r="I21" s="39"/>
      <c r="J21" s="39"/>
      <c r="K21" s="39" t="s">
        <v>86</v>
      </c>
      <c r="L21" s="39"/>
      <c r="M21" s="39"/>
      <c r="N21" s="39"/>
      <c r="O21" s="39"/>
    </row>
    <row r="22" spans="1:15" x14ac:dyDescent="0.3">
      <c r="A22" s="32"/>
      <c r="B22" s="36"/>
      <c r="C22" s="37"/>
      <c r="D22" s="38"/>
      <c r="E22" s="38"/>
      <c r="F22" s="38"/>
      <c r="G22" s="39"/>
      <c r="H22" s="39"/>
      <c r="I22" s="39"/>
      <c r="J22" s="39"/>
      <c r="K22" s="39"/>
      <c r="L22" s="39"/>
      <c r="M22" s="39" t="s">
        <v>107</v>
      </c>
      <c r="N22" s="39"/>
      <c r="O22" s="39"/>
    </row>
    <row r="23" spans="1:15" x14ac:dyDescent="0.3">
      <c r="A23" s="32"/>
      <c r="B23" s="36"/>
      <c r="C23" s="37">
        <v>4</v>
      </c>
      <c r="D23" s="38"/>
      <c r="E23" s="38"/>
      <c r="F23" s="38"/>
      <c r="G23" s="39"/>
      <c r="H23" s="39"/>
      <c r="I23" s="39"/>
      <c r="J23" s="39"/>
      <c r="K23" s="39"/>
      <c r="L23" s="39"/>
      <c r="M23" s="39"/>
      <c r="N23" s="39" t="s">
        <v>89</v>
      </c>
      <c r="O23" s="39"/>
    </row>
    <row r="24" spans="1:15" x14ac:dyDescent="0.3">
      <c r="A24" s="32"/>
      <c r="B24" s="36"/>
      <c r="C24" s="37" t="s">
        <v>91</v>
      </c>
      <c r="D24" s="38"/>
      <c r="E24" s="38"/>
      <c r="F24" s="38"/>
      <c r="G24" s="39"/>
      <c r="H24" s="39"/>
      <c r="I24" s="39"/>
      <c r="J24" s="39"/>
      <c r="K24" s="39"/>
      <c r="L24" s="39"/>
      <c r="M24" s="39"/>
      <c r="N24" s="39" t="s">
        <v>90</v>
      </c>
      <c r="O24" s="39"/>
    </row>
    <row r="25" spans="1:15" x14ac:dyDescent="0.3">
      <c r="A25" s="32" t="s">
        <v>97</v>
      </c>
      <c r="B25" s="36">
        <f>+Sheet1!$D$2-4</f>
        <v>43669</v>
      </c>
      <c r="C25" s="37" t="s">
        <v>78</v>
      </c>
      <c r="D25" s="38" t="s">
        <v>98</v>
      </c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3">
      <c r="A26" s="38"/>
      <c r="B26" s="36"/>
      <c r="C26" s="37" t="s">
        <v>100</v>
      </c>
      <c r="D26" s="38" t="s">
        <v>99</v>
      </c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</row>
    <row r="27" spans="1:15" x14ac:dyDescent="0.3">
      <c r="A27" s="38"/>
      <c r="B27" s="36"/>
      <c r="C27" s="37" t="s">
        <v>3</v>
      </c>
      <c r="D27" s="38" t="s">
        <v>129</v>
      </c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</row>
    <row r="28" spans="1:15" x14ac:dyDescent="0.3">
      <c r="A28" s="38"/>
      <c r="B28" s="36"/>
      <c r="C28" s="37" t="s">
        <v>108</v>
      </c>
      <c r="D28" s="38"/>
      <c r="E28" s="38"/>
      <c r="F28" s="37" t="s">
        <v>102</v>
      </c>
      <c r="G28" s="39"/>
      <c r="H28" s="39"/>
      <c r="I28" s="39"/>
      <c r="J28" s="39"/>
      <c r="K28" s="39"/>
      <c r="L28" s="39"/>
      <c r="M28" s="39"/>
      <c r="N28" s="39"/>
      <c r="O28" s="39"/>
    </row>
    <row r="29" spans="1:15" x14ac:dyDescent="0.3">
      <c r="A29" s="38"/>
      <c r="B29" s="36">
        <f>+Sheet1!$D$2-2</f>
        <v>43671</v>
      </c>
      <c r="C29" s="37" t="s">
        <v>101</v>
      </c>
      <c r="D29" s="38" t="s">
        <v>103</v>
      </c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</row>
    <row r="30" spans="1:15" x14ac:dyDescent="0.3">
      <c r="A30" s="38"/>
      <c r="B30" s="36"/>
      <c r="C30" s="37" t="s">
        <v>101</v>
      </c>
      <c r="D30" s="38"/>
      <c r="E30" s="38"/>
      <c r="F30" s="38" t="s">
        <v>105</v>
      </c>
      <c r="G30" s="39"/>
      <c r="H30" s="39"/>
      <c r="I30" s="39"/>
      <c r="J30" s="39"/>
      <c r="K30" s="39"/>
      <c r="L30" s="39"/>
      <c r="M30" s="39"/>
      <c r="N30" s="39"/>
      <c r="O30" s="39"/>
    </row>
    <row r="31" spans="1:15" x14ac:dyDescent="0.3">
      <c r="A31" s="38"/>
      <c r="B31" s="36"/>
      <c r="C31" s="37" t="s">
        <v>101</v>
      </c>
      <c r="D31" s="38"/>
      <c r="E31" s="38"/>
      <c r="F31" s="38"/>
      <c r="G31" s="39"/>
      <c r="H31" s="38" t="s">
        <v>104</v>
      </c>
      <c r="I31" s="39"/>
      <c r="J31" s="39"/>
      <c r="K31" s="39"/>
      <c r="L31" s="39"/>
      <c r="M31" s="39"/>
      <c r="N31" s="39"/>
      <c r="O31" s="39"/>
    </row>
    <row r="32" spans="1:15" x14ac:dyDescent="0.3">
      <c r="A32" s="38"/>
      <c r="B32" s="36"/>
      <c r="C32" s="37" t="s">
        <v>101</v>
      </c>
      <c r="D32" s="38"/>
      <c r="E32" s="38"/>
      <c r="F32" s="38"/>
      <c r="G32" s="39"/>
      <c r="H32" s="39"/>
      <c r="I32" s="39" t="s">
        <v>106</v>
      </c>
      <c r="J32" s="39"/>
      <c r="K32" s="39"/>
      <c r="L32" s="39"/>
      <c r="M32" s="39"/>
      <c r="N32" s="39"/>
      <c r="O32" s="39"/>
    </row>
    <row r="33" spans="1:15" x14ac:dyDescent="0.3">
      <c r="A33" s="38"/>
      <c r="B33" s="36">
        <f>+Sheet1!$D$2-1</f>
        <v>43672</v>
      </c>
      <c r="C33" s="37" t="s">
        <v>45</v>
      </c>
      <c r="D33" s="38"/>
      <c r="E33" s="38"/>
      <c r="F33" s="38"/>
      <c r="G33" s="39"/>
      <c r="H33" s="39"/>
      <c r="I33" s="39"/>
      <c r="J33" s="39"/>
      <c r="K33" s="38" t="s">
        <v>128</v>
      </c>
      <c r="L33" s="39"/>
      <c r="M33" s="39"/>
      <c r="N33" s="39"/>
      <c r="O33" s="3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A25" sqref="A25"/>
    </sheetView>
  </sheetViews>
  <sheetFormatPr defaultRowHeight="14.4" x14ac:dyDescent="0.3"/>
  <cols>
    <col min="1" max="1" width="34" customWidth="1"/>
    <col min="2" max="2" width="56.5546875" customWidth="1"/>
    <col min="3" max="3" width="13.44140625" customWidth="1"/>
    <col min="4" max="4" width="9.109375" customWidth="1"/>
    <col min="15" max="15" width="12.5546875" customWidth="1"/>
  </cols>
  <sheetData>
    <row r="1" spans="1:15" x14ac:dyDescent="0.3">
      <c r="A1" s="30" t="s">
        <v>131</v>
      </c>
    </row>
    <row r="2" spans="1:15" x14ac:dyDescent="0.3">
      <c r="A2" s="30" t="s">
        <v>179</v>
      </c>
    </row>
    <row r="4" spans="1:15" x14ac:dyDescent="0.3">
      <c r="A4" s="41" t="s">
        <v>112</v>
      </c>
      <c r="B4" s="42" t="s">
        <v>76</v>
      </c>
      <c r="C4" s="42" t="s">
        <v>133</v>
      </c>
      <c r="D4" s="43">
        <v>0.35416666666666669</v>
      </c>
      <c r="E4" s="43">
        <v>0.375</v>
      </c>
      <c r="F4" s="43">
        <v>0.41666666666666669</v>
      </c>
      <c r="G4" s="43">
        <v>0.4375</v>
      </c>
      <c r="H4" s="43">
        <v>0.45833333333333331</v>
      </c>
      <c r="I4" s="43">
        <v>0.5</v>
      </c>
      <c r="J4" s="43">
        <v>0.54166666666666663</v>
      </c>
      <c r="K4" s="43">
        <v>0.58333333333333337</v>
      </c>
      <c r="L4" s="43">
        <v>0.60416666666666663</v>
      </c>
      <c r="M4" s="43">
        <v>0.625</v>
      </c>
      <c r="N4" s="43">
        <v>0.66666666666666663</v>
      </c>
      <c r="O4" s="43">
        <v>0.70833333333333337</v>
      </c>
    </row>
    <row r="5" spans="1:15" x14ac:dyDescent="0.3">
      <c r="A5" s="57" t="s">
        <v>132</v>
      </c>
      <c r="B5" s="57" t="s">
        <v>92</v>
      </c>
      <c r="C5" s="57" t="s">
        <v>134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x14ac:dyDescent="0.3">
      <c r="A6" s="45" t="s">
        <v>148</v>
      </c>
      <c r="B6" s="46" t="s">
        <v>126</v>
      </c>
      <c r="C6" s="45"/>
      <c r="D6" s="45" t="s">
        <v>136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x14ac:dyDescent="0.3">
      <c r="A7" s="45" t="s">
        <v>139</v>
      </c>
      <c r="B7" s="45" t="s">
        <v>145</v>
      </c>
      <c r="C7" s="45"/>
      <c r="D7" s="45"/>
      <c r="E7" s="45" t="s">
        <v>135</v>
      </c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x14ac:dyDescent="0.3">
      <c r="A8" s="55" t="s">
        <v>138</v>
      </c>
      <c r="B8" s="55" t="s">
        <v>92</v>
      </c>
      <c r="C8" s="55"/>
      <c r="D8" s="55"/>
      <c r="E8" s="55"/>
      <c r="F8" s="55" t="s">
        <v>138</v>
      </c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3">
      <c r="A9" s="57" t="s">
        <v>168</v>
      </c>
      <c r="B9" s="58" t="s">
        <v>126</v>
      </c>
      <c r="C9" s="57"/>
      <c r="D9" s="57"/>
      <c r="E9" s="57"/>
      <c r="F9" s="57" t="s">
        <v>167</v>
      </c>
      <c r="G9" s="57"/>
      <c r="H9" s="57"/>
      <c r="I9" s="57"/>
      <c r="J9" s="57"/>
      <c r="K9" s="57"/>
      <c r="L9" s="57"/>
      <c r="M9" s="57"/>
      <c r="N9" s="57"/>
      <c r="O9" s="57"/>
    </row>
    <row r="10" spans="1:15" x14ac:dyDescent="0.3">
      <c r="A10" s="45" t="s">
        <v>164</v>
      </c>
      <c r="B10" s="45" t="s">
        <v>142</v>
      </c>
      <c r="C10" s="45"/>
      <c r="D10" s="45"/>
      <c r="E10" s="45"/>
      <c r="F10" s="45"/>
      <c r="G10" s="45" t="s">
        <v>137</v>
      </c>
      <c r="H10" s="45"/>
      <c r="I10" s="45"/>
      <c r="J10" s="45"/>
      <c r="K10" s="45"/>
      <c r="L10" s="45"/>
      <c r="M10" s="45"/>
      <c r="N10" s="45"/>
      <c r="O10" s="45"/>
    </row>
    <row r="11" spans="1:15" s="49" customFormat="1" x14ac:dyDescent="0.3">
      <c r="A11" s="47" t="s">
        <v>140</v>
      </c>
      <c r="B11" s="48" t="s">
        <v>143</v>
      </c>
      <c r="C11" s="47"/>
      <c r="D11" s="47"/>
      <c r="E11" s="47"/>
      <c r="F11" s="47"/>
      <c r="G11" s="47" t="s">
        <v>141</v>
      </c>
      <c r="H11" s="47"/>
      <c r="I11" s="47"/>
      <c r="J11" s="47"/>
      <c r="K11" s="47"/>
      <c r="L11" s="47"/>
      <c r="M11" s="47"/>
      <c r="N11" s="47"/>
      <c r="O11" s="47"/>
    </row>
    <row r="12" spans="1:15" s="50" customFormat="1" x14ac:dyDescent="0.3">
      <c r="A12" s="45" t="s">
        <v>144</v>
      </c>
      <c r="B12" s="45" t="s">
        <v>146</v>
      </c>
      <c r="C12" s="45"/>
      <c r="D12" s="45"/>
      <c r="E12" s="45"/>
      <c r="F12" s="45"/>
      <c r="G12" s="45"/>
      <c r="H12" s="45" t="s">
        <v>147</v>
      </c>
      <c r="I12" s="45"/>
      <c r="J12" s="45"/>
      <c r="K12" s="45"/>
      <c r="L12" s="45"/>
      <c r="M12" s="45"/>
      <c r="N12" s="45"/>
      <c r="O12" s="45"/>
    </row>
    <row r="13" spans="1:15" x14ac:dyDescent="0.3">
      <c r="A13" s="44" t="s">
        <v>138</v>
      </c>
      <c r="B13" s="44" t="s">
        <v>92</v>
      </c>
      <c r="C13" s="44"/>
      <c r="D13" s="44"/>
      <c r="E13" s="44"/>
      <c r="F13" s="44"/>
      <c r="G13" s="44"/>
      <c r="H13" s="44"/>
      <c r="I13" s="44" t="s">
        <v>85</v>
      </c>
      <c r="J13" s="44"/>
      <c r="K13" s="44"/>
      <c r="L13" s="44"/>
      <c r="M13" s="44"/>
      <c r="N13" s="44"/>
      <c r="O13" s="44"/>
    </row>
    <row r="14" spans="1:15" s="53" customFormat="1" x14ac:dyDescent="0.3">
      <c r="A14" s="57" t="s">
        <v>169</v>
      </c>
      <c r="B14" s="58" t="s">
        <v>39</v>
      </c>
      <c r="C14" s="57"/>
      <c r="D14" s="57"/>
      <c r="E14" s="57"/>
      <c r="F14" s="57"/>
      <c r="G14" s="57"/>
      <c r="H14" s="57"/>
      <c r="I14" s="57" t="s">
        <v>170</v>
      </c>
      <c r="J14" s="57"/>
      <c r="K14" s="57"/>
      <c r="L14" s="57"/>
      <c r="M14" s="57"/>
      <c r="N14" s="57"/>
      <c r="O14" s="57"/>
    </row>
    <row r="15" spans="1:15" s="53" customFormat="1" x14ac:dyDescent="0.3">
      <c r="A15" s="51" t="s">
        <v>149</v>
      </c>
      <c r="B15" s="52" t="s">
        <v>150</v>
      </c>
      <c r="C15" s="51"/>
      <c r="D15" s="51"/>
      <c r="E15" s="51"/>
      <c r="F15" s="51"/>
      <c r="G15" s="51"/>
      <c r="H15" s="51"/>
      <c r="I15" s="51"/>
      <c r="J15" s="51" t="s">
        <v>151</v>
      </c>
      <c r="K15" s="51"/>
      <c r="L15" s="51"/>
      <c r="M15" s="51"/>
      <c r="N15" s="51"/>
      <c r="O15" s="51"/>
    </row>
    <row r="16" spans="1:15" s="53" customFormat="1" x14ac:dyDescent="0.3">
      <c r="A16" s="51"/>
      <c r="B16" s="52" t="s">
        <v>150</v>
      </c>
      <c r="C16" s="51"/>
      <c r="D16" s="51"/>
      <c r="E16" s="51"/>
      <c r="F16" s="51"/>
      <c r="G16" s="51"/>
      <c r="H16" s="51"/>
      <c r="I16" s="51"/>
      <c r="J16" s="51" t="s">
        <v>152</v>
      </c>
      <c r="K16" s="51"/>
      <c r="L16" s="51"/>
      <c r="M16" s="51"/>
      <c r="N16" s="51"/>
      <c r="O16" s="51"/>
    </row>
    <row r="17" spans="1:15" s="53" customFormat="1" x14ac:dyDescent="0.3">
      <c r="A17" s="51"/>
      <c r="B17" s="52" t="s">
        <v>150</v>
      </c>
      <c r="C17" s="51"/>
      <c r="D17" s="51"/>
      <c r="E17" s="51"/>
      <c r="F17" s="51"/>
      <c r="G17" s="51"/>
      <c r="H17" s="51"/>
      <c r="I17" s="51"/>
      <c r="J17" s="51" t="s">
        <v>153</v>
      </c>
      <c r="K17" s="51"/>
      <c r="L17" s="51"/>
      <c r="M17" s="51"/>
      <c r="N17" s="51"/>
      <c r="O17" s="51"/>
    </row>
    <row r="18" spans="1:15" s="53" customFormat="1" x14ac:dyDescent="0.3">
      <c r="A18" s="51" t="s">
        <v>165</v>
      </c>
      <c r="B18" s="54" t="s">
        <v>160</v>
      </c>
      <c r="C18" s="51"/>
      <c r="D18" s="51"/>
      <c r="E18" s="51"/>
      <c r="F18" s="51"/>
      <c r="G18" s="51"/>
      <c r="H18" s="51"/>
      <c r="I18" s="51"/>
      <c r="J18" s="51"/>
      <c r="K18" s="51" t="s">
        <v>154</v>
      </c>
      <c r="L18" s="51"/>
      <c r="M18" s="51"/>
      <c r="N18" s="51"/>
      <c r="O18" s="51"/>
    </row>
    <row r="19" spans="1:15" s="53" customFormat="1" x14ac:dyDescent="0.3">
      <c r="A19" s="51"/>
      <c r="B19" s="51" t="s">
        <v>159</v>
      </c>
      <c r="C19" s="51"/>
      <c r="D19" s="51"/>
      <c r="E19" s="51"/>
      <c r="F19" s="51"/>
      <c r="G19" s="51"/>
      <c r="H19" s="51"/>
      <c r="I19" s="51"/>
      <c r="J19" s="51"/>
      <c r="K19" s="51" t="s">
        <v>158</v>
      </c>
      <c r="L19" s="51"/>
      <c r="M19" s="51"/>
      <c r="N19" s="51"/>
      <c r="O19" s="51"/>
    </row>
    <row r="20" spans="1:15" x14ac:dyDescent="0.3">
      <c r="A20" s="47" t="s">
        <v>166</v>
      </c>
      <c r="B20" s="47" t="s">
        <v>161</v>
      </c>
      <c r="C20" s="47"/>
      <c r="D20" s="47"/>
      <c r="E20" s="47"/>
      <c r="F20" s="47"/>
      <c r="G20" s="47"/>
      <c r="H20" s="47"/>
      <c r="I20" s="47"/>
      <c r="J20" s="47"/>
      <c r="K20" s="47" t="s">
        <v>155</v>
      </c>
      <c r="L20" s="49"/>
      <c r="M20" s="47"/>
      <c r="N20" s="47"/>
      <c r="O20" s="47"/>
    </row>
    <row r="21" spans="1:15" s="56" customFormat="1" x14ac:dyDescent="0.3">
      <c r="A21" s="55" t="s">
        <v>174</v>
      </c>
      <c r="B21" s="55"/>
      <c r="C21" s="55"/>
      <c r="D21" s="55"/>
      <c r="E21" s="55"/>
      <c r="F21" s="55"/>
      <c r="G21" s="55"/>
      <c r="H21" s="55"/>
      <c r="I21" s="55"/>
      <c r="J21" s="55"/>
      <c r="K21" s="55" t="s">
        <v>138</v>
      </c>
      <c r="L21" s="55"/>
      <c r="M21" s="55"/>
      <c r="N21" s="55"/>
      <c r="O21" s="55"/>
    </row>
    <row r="22" spans="1:15" s="49" customFormat="1" x14ac:dyDescent="0.3">
      <c r="A22" s="47"/>
      <c r="B22" s="47" t="s">
        <v>161</v>
      </c>
      <c r="C22" s="47"/>
      <c r="D22" s="47"/>
      <c r="E22" s="47"/>
      <c r="F22" s="47"/>
      <c r="G22" s="47"/>
      <c r="H22" s="47"/>
      <c r="I22" s="47"/>
      <c r="J22" s="47"/>
      <c r="K22" s="47"/>
      <c r="L22" s="47" t="s">
        <v>173</v>
      </c>
      <c r="M22" s="47"/>
      <c r="N22" s="47"/>
      <c r="O22" s="47"/>
    </row>
    <row r="23" spans="1:15" s="53" customFormat="1" x14ac:dyDescent="0.3">
      <c r="A23" s="51"/>
      <c r="B23" s="51" t="s">
        <v>163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 t="s">
        <v>156</v>
      </c>
      <c r="N23" s="51"/>
      <c r="O23" s="51"/>
    </row>
    <row r="24" spans="1:15" s="53" customFormat="1" x14ac:dyDescent="0.3">
      <c r="A24" s="51"/>
      <c r="B24" s="51" t="s">
        <v>162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 t="s">
        <v>157</v>
      </c>
      <c r="O24" s="51"/>
    </row>
    <row r="25" spans="1:15" s="53" customFormat="1" x14ac:dyDescent="0.3">
      <c r="A25" s="57" t="s">
        <v>171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 t="s">
        <v>172</v>
      </c>
    </row>
    <row r="27" spans="1:15" x14ac:dyDescent="0.3">
      <c r="A27" t="s">
        <v>176</v>
      </c>
    </row>
    <row r="28" spans="1:15" x14ac:dyDescent="0.3">
      <c r="A28" t="s">
        <v>175</v>
      </c>
    </row>
    <row r="29" spans="1:15" x14ac:dyDescent="0.3">
      <c r="A29" t="s">
        <v>177</v>
      </c>
    </row>
    <row r="30" spans="1:15" x14ac:dyDescent="0.3">
      <c r="A30" t="s">
        <v>178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workbookViewId="0">
      <selection activeCell="A25" sqref="A25"/>
    </sheetView>
  </sheetViews>
  <sheetFormatPr defaultRowHeight="14.4" x14ac:dyDescent="0.3"/>
  <cols>
    <col min="1" max="1" width="12.5546875" customWidth="1"/>
    <col min="5" max="5" width="12.44140625" customWidth="1"/>
  </cols>
  <sheetData>
    <row r="1" spans="1:7" x14ac:dyDescent="0.3">
      <c r="G1" s="59">
        <v>43617</v>
      </c>
    </row>
    <row r="4" spans="1:7" x14ac:dyDescent="0.3">
      <c r="A4" t="s">
        <v>297</v>
      </c>
      <c r="B4" t="s">
        <v>198</v>
      </c>
    </row>
    <row r="5" spans="1:7" x14ac:dyDescent="0.3">
      <c r="C5" t="s">
        <v>217</v>
      </c>
      <c r="E5" t="s">
        <v>321</v>
      </c>
      <c r="F5" t="s">
        <v>322</v>
      </c>
    </row>
    <row r="6" spans="1:7" x14ac:dyDescent="0.3">
      <c r="C6" t="s">
        <v>214</v>
      </c>
      <c r="E6" t="s">
        <v>321</v>
      </c>
      <c r="F6" t="s">
        <v>322</v>
      </c>
    </row>
    <row r="7" spans="1:7" x14ac:dyDescent="0.3">
      <c r="C7" t="s">
        <v>216</v>
      </c>
      <c r="E7" t="s">
        <v>321</v>
      </c>
      <c r="F7" t="s">
        <v>322</v>
      </c>
    </row>
    <row r="8" spans="1:7" x14ac:dyDescent="0.3">
      <c r="C8" t="s">
        <v>215</v>
      </c>
      <c r="E8" t="s">
        <v>321</v>
      </c>
      <c r="F8" t="s">
        <v>322</v>
      </c>
    </row>
    <row r="9" spans="1:7" x14ac:dyDescent="0.3">
      <c r="A9" t="s">
        <v>323</v>
      </c>
      <c r="B9" t="s">
        <v>324</v>
      </c>
    </row>
    <row r="10" spans="1:7" x14ac:dyDescent="0.3">
      <c r="C10" t="s">
        <v>325</v>
      </c>
      <c r="E10" t="s">
        <v>323</v>
      </c>
    </row>
    <row r="11" spans="1:7" x14ac:dyDescent="0.3">
      <c r="C11" t="s">
        <v>326</v>
      </c>
      <c r="E11" t="s">
        <v>323</v>
      </c>
    </row>
    <row r="12" spans="1:7" x14ac:dyDescent="0.3">
      <c r="C12" t="s">
        <v>327</v>
      </c>
      <c r="E12" t="s">
        <v>323</v>
      </c>
    </row>
    <row r="13" spans="1:7" x14ac:dyDescent="0.3">
      <c r="C13" t="s">
        <v>328</v>
      </c>
      <c r="E13" t="s">
        <v>323</v>
      </c>
    </row>
    <row r="14" spans="1:7" x14ac:dyDescent="0.3">
      <c r="C14" t="s">
        <v>329</v>
      </c>
      <c r="E14" t="s">
        <v>323</v>
      </c>
    </row>
    <row r="15" spans="1:7" x14ac:dyDescent="0.3">
      <c r="A15" t="s">
        <v>301</v>
      </c>
      <c r="B15" t="s">
        <v>199</v>
      </c>
    </row>
    <row r="16" spans="1:7" x14ac:dyDescent="0.3">
      <c r="C16" t="s">
        <v>218</v>
      </c>
      <c r="E16" t="s">
        <v>301</v>
      </c>
    </row>
    <row r="17" spans="1:5" x14ac:dyDescent="0.3">
      <c r="C17" t="s">
        <v>219</v>
      </c>
      <c r="E17" t="s">
        <v>301</v>
      </c>
    </row>
    <row r="18" spans="1:5" x14ac:dyDescent="0.3">
      <c r="C18" t="s">
        <v>212</v>
      </c>
      <c r="E18" t="s">
        <v>301</v>
      </c>
    </row>
    <row r="19" spans="1:5" x14ac:dyDescent="0.3">
      <c r="A19" t="s">
        <v>330</v>
      </c>
      <c r="B19" t="s">
        <v>224</v>
      </c>
      <c r="E19" t="s">
        <v>330</v>
      </c>
    </row>
    <row r="20" spans="1:5" x14ac:dyDescent="0.3">
      <c r="A20" t="s">
        <v>302</v>
      </c>
      <c r="B20" t="s">
        <v>213</v>
      </c>
    </row>
    <row r="21" spans="1:5" x14ac:dyDescent="0.3">
      <c r="C21" t="s">
        <v>220</v>
      </c>
      <c r="E21" t="s">
        <v>331</v>
      </c>
    </row>
    <row r="22" spans="1:5" x14ac:dyDescent="0.3">
      <c r="C22" t="s">
        <v>221</v>
      </c>
      <c r="E22" t="s">
        <v>331</v>
      </c>
    </row>
    <row r="23" spans="1:5" x14ac:dyDescent="0.3">
      <c r="C23" t="s">
        <v>222</v>
      </c>
      <c r="E23" t="s">
        <v>331</v>
      </c>
    </row>
    <row r="24" spans="1:5" x14ac:dyDescent="0.3">
      <c r="B24" t="s">
        <v>200</v>
      </c>
    </row>
    <row r="25" spans="1:5" x14ac:dyDescent="0.3">
      <c r="C25" t="s">
        <v>205</v>
      </c>
      <c r="E25" t="s">
        <v>331</v>
      </c>
    </row>
    <row r="26" spans="1:5" x14ac:dyDescent="0.3">
      <c r="C26" t="s">
        <v>298</v>
      </c>
      <c r="E26" t="s">
        <v>331</v>
      </c>
    </row>
    <row r="27" spans="1:5" x14ac:dyDescent="0.3">
      <c r="C27" t="s">
        <v>223</v>
      </c>
      <c r="E27" t="s">
        <v>331</v>
      </c>
    </row>
    <row r="28" spans="1:5" x14ac:dyDescent="0.3">
      <c r="C28" t="s">
        <v>299</v>
      </c>
      <c r="E28" t="s">
        <v>331</v>
      </c>
    </row>
    <row r="29" spans="1:5" x14ac:dyDescent="0.3">
      <c r="C29" t="s">
        <v>229</v>
      </c>
      <c r="E29" t="s">
        <v>331</v>
      </c>
    </row>
    <row r="30" spans="1:5" x14ac:dyDescent="0.3">
      <c r="C30" t="s">
        <v>230</v>
      </c>
      <c r="E30" t="s">
        <v>331</v>
      </c>
    </row>
    <row r="31" spans="1:5" x14ac:dyDescent="0.3">
      <c r="B31" t="s">
        <v>234</v>
      </c>
      <c r="E31" t="s">
        <v>332</v>
      </c>
    </row>
    <row r="32" spans="1:5" x14ac:dyDescent="0.3">
      <c r="C32" t="s">
        <v>203</v>
      </c>
      <c r="E32" t="s">
        <v>332</v>
      </c>
    </row>
    <row r="33" spans="1:5" x14ac:dyDescent="0.3">
      <c r="C33" t="s">
        <v>300</v>
      </c>
      <c r="E33" t="s">
        <v>332</v>
      </c>
    </row>
    <row r="34" spans="1:5" x14ac:dyDescent="0.3">
      <c r="A34" t="s">
        <v>303</v>
      </c>
      <c r="B34" t="s">
        <v>201</v>
      </c>
    </row>
    <row r="35" spans="1:5" x14ac:dyDescent="0.3">
      <c r="C35" t="s">
        <v>225</v>
      </c>
      <c r="E35" t="s">
        <v>333</v>
      </c>
    </row>
    <row r="36" spans="1:5" x14ac:dyDescent="0.3">
      <c r="C36" t="s">
        <v>226</v>
      </c>
      <c r="E36" t="s">
        <v>333</v>
      </c>
    </row>
    <row r="37" spans="1:5" x14ac:dyDescent="0.3">
      <c r="C37" t="s">
        <v>227</v>
      </c>
      <c r="E37" t="s">
        <v>333</v>
      </c>
    </row>
    <row r="38" spans="1:5" x14ac:dyDescent="0.3">
      <c r="C38" t="s">
        <v>232</v>
      </c>
      <c r="E38" t="s">
        <v>333</v>
      </c>
    </row>
    <row r="39" spans="1:5" x14ac:dyDescent="0.3">
      <c r="C39" t="s">
        <v>228</v>
      </c>
      <c r="E39" t="s">
        <v>333</v>
      </c>
    </row>
    <row r="40" spans="1:5" x14ac:dyDescent="0.3">
      <c r="C40" t="s">
        <v>229</v>
      </c>
      <c r="E40" t="s">
        <v>333</v>
      </c>
    </row>
    <row r="41" spans="1:5" x14ac:dyDescent="0.3">
      <c r="C41" t="s">
        <v>231</v>
      </c>
      <c r="E41" t="s">
        <v>333</v>
      </c>
    </row>
    <row r="42" spans="1:5" x14ac:dyDescent="0.3">
      <c r="C42" t="s">
        <v>230</v>
      </c>
      <c r="E42" t="s">
        <v>333</v>
      </c>
    </row>
    <row r="43" spans="1:5" x14ac:dyDescent="0.3">
      <c r="A43" t="s">
        <v>304</v>
      </c>
      <c r="B43" t="s">
        <v>202</v>
      </c>
    </row>
    <row r="44" spans="1:5" x14ac:dyDescent="0.3">
      <c r="C44" t="s">
        <v>295</v>
      </c>
      <c r="E44" t="s">
        <v>304</v>
      </c>
    </row>
    <row r="45" spans="1:5" x14ac:dyDescent="0.3">
      <c r="B45" t="s">
        <v>242</v>
      </c>
    </row>
    <row r="46" spans="1:5" x14ac:dyDescent="0.3">
      <c r="C46" t="s">
        <v>239</v>
      </c>
      <c r="E46" t="s">
        <v>304</v>
      </c>
    </row>
    <row r="47" spans="1:5" x14ac:dyDescent="0.3">
      <c r="C47" t="s">
        <v>240</v>
      </c>
      <c r="E47" t="s">
        <v>304</v>
      </c>
    </row>
    <row r="48" spans="1:5" x14ac:dyDescent="0.3">
      <c r="C48" t="s">
        <v>241</v>
      </c>
      <c r="E48" t="s">
        <v>304</v>
      </c>
    </row>
    <row r="49" spans="1:6" x14ac:dyDescent="0.3">
      <c r="B49" t="s">
        <v>233</v>
      </c>
    </row>
    <row r="50" spans="1:6" x14ac:dyDescent="0.3">
      <c r="C50" t="s">
        <v>210</v>
      </c>
      <c r="E50" t="s">
        <v>304</v>
      </c>
      <c r="F50" t="s">
        <v>306</v>
      </c>
    </row>
    <row r="51" spans="1:6" x14ac:dyDescent="0.3">
      <c r="C51" t="s">
        <v>254</v>
      </c>
      <c r="E51" t="s">
        <v>304</v>
      </c>
      <c r="F51" t="s">
        <v>306</v>
      </c>
    </row>
    <row r="52" spans="1:6" x14ac:dyDescent="0.3">
      <c r="C52" t="s">
        <v>211</v>
      </c>
      <c r="E52" t="s">
        <v>304</v>
      </c>
      <c r="F52" t="s">
        <v>306</v>
      </c>
    </row>
    <row r="53" spans="1:6" x14ac:dyDescent="0.3">
      <c r="A53" t="s">
        <v>305</v>
      </c>
      <c r="B53" t="s">
        <v>243</v>
      </c>
      <c r="E53" t="s">
        <v>305</v>
      </c>
    </row>
    <row r="54" spans="1:6" x14ac:dyDescent="0.3">
      <c r="A54" t="s">
        <v>305</v>
      </c>
      <c r="B54" t="s">
        <v>204</v>
      </c>
      <c r="E54" t="s">
        <v>305</v>
      </c>
    </row>
    <row r="55" spans="1:6" x14ac:dyDescent="0.3">
      <c r="A55" t="s">
        <v>305</v>
      </c>
      <c r="B55" t="s">
        <v>206</v>
      </c>
      <c r="E55" t="s">
        <v>305</v>
      </c>
    </row>
    <row r="56" spans="1:6" x14ac:dyDescent="0.3">
      <c r="A56" t="s">
        <v>305</v>
      </c>
      <c r="B56" t="s">
        <v>207</v>
      </c>
      <c r="E56" t="s">
        <v>305</v>
      </c>
    </row>
    <row r="57" spans="1:6" x14ac:dyDescent="0.3">
      <c r="A57" t="s">
        <v>305</v>
      </c>
      <c r="C57" t="s">
        <v>238</v>
      </c>
      <c r="E57" t="s">
        <v>305</v>
      </c>
    </row>
    <row r="58" spans="1:6" x14ac:dyDescent="0.3">
      <c r="A58" t="s">
        <v>305</v>
      </c>
      <c r="C58" t="s">
        <v>208</v>
      </c>
      <c r="E58" t="s">
        <v>305</v>
      </c>
    </row>
    <row r="59" spans="1:6" x14ac:dyDescent="0.3">
      <c r="B59" t="s">
        <v>209</v>
      </c>
    </row>
    <row r="60" spans="1:6" x14ac:dyDescent="0.3">
      <c r="A60" t="s">
        <v>307</v>
      </c>
      <c r="C60" t="s">
        <v>235</v>
      </c>
      <c r="E60" t="s">
        <v>307</v>
      </c>
    </row>
    <row r="61" spans="1:6" x14ac:dyDescent="0.3">
      <c r="A61" t="s">
        <v>307</v>
      </c>
      <c r="C61" t="s">
        <v>236</v>
      </c>
      <c r="E61" t="s">
        <v>307</v>
      </c>
    </row>
    <row r="62" spans="1:6" x14ac:dyDescent="0.3">
      <c r="A62" t="s">
        <v>307</v>
      </c>
      <c r="C62" t="s">
        <v>237</v>
      </c>
      <c r="E62" t="s">
        <v>307</v>
      </c>
    </row>
    <row r="63" spans="1:6" x14ac:dyDescent="0.3">
      <c r="A63" t="s">
        <v>306</v>
      </c>
      <c r="C63" t="s">
        <v>209</v>
      </c>
      <c r="E63" t="s">
        <v>306</v>
      </c>
      <c r="F63" t="s">
        <v>309</v>
      </c>
    </row>
    <row r="64" spans="1:6" x14ac:dyDescent="0.3">
      <c r="B64" t="s">
        <v>244</v>
      </c>
    </row>
    <row r="65" spans="1:5" x14ac:dyDescent="0.3">
      <c r="A65" t="s">
        <v>308</v>
      </c>
      <c r="C65" t="s">
        <v>245</v>
      </c>
      <c r="E65" t="s">
        <v>308</v>
      </c>
    </row>
    <row r="66" spans="1:5" x14ac:dyDescent="0.3">
      <c r="A66" t="s">
        <v>308</v>
      </c>
      <c r="C66" t="s">
        <v>246</v>
      </c>
      <c r="E66" t="s">
        <v>308</v>
      </c>
    </row>
    <row r="67" spans="1:5" x14ac:dyDescent="0.3">
      <c r="A67" t="s">
        <v>308</v>
      </c>
      <c r="C67" t="s">
        <v>247</v>
      </c>
      <c r="E67" t="s">
        <v>308</v>
      </c>
    </row>
    <row r="68" spans="1:5" x14ac:dyDescent="0.3">
      <c r="A68" t="s">
        <v>308</v>
      </c>
      <c r="C68" t="s">
        <v>251</v>
      </c>
      <c r="E68" t="s">
        <v>308</v>
      </c>
    </row>
    <row r="69" spans="1:5" x14ac:dyDescent="0.3">
      <c r="A69" t="s">
        <v>308</v>
      </c>
      <c r="C69" t="s">
        <v>252</v>
      </c>
      <c r="E69" t="s">
        <v>308</v>
      </c>
    </row>
    <row r="70" spans="1:5" x14ac:dyDescent="0.3">
      <c r="A70" t="s">
        <v>308</v>
      </c>
      <c r="C70" t="s">
        <v>253</v>
      </c>
      <c r="E70" t="s">
        <v>308</v>
      </c>
    </row>
    <row r="71" spans="1:5" x14ac:dyDescent="0.3">
      <c r="B71" t="s">
        <v>250</v>
      </c>
    </row>
    <row r="72" spans="1:5" x14ac:dyDescent="0.3">
      <c r="A72" t="s">
        <v>308</v>
      </c>
      <c r="C72" t="s">
        <v>248</v>
      </c>
      <c r="E72" t="s">
        <v>308</v>
      </c>
    </row>
    <row r="73" spans="1:5" x14ac:dyDescent="0.3">
      <c r="A73" t="s">
        <v>308</v>
      </c>
      <c r="C73" t="s">
        <v>249</v>
      </c>
      <c r="E73" t="s">
        <v>308</v>
      </c>
    </row>
    <row r="74" spans="1:5" x14ac:dyDescent="0.3">
      <c r="A74" t="s">
        <v>308</v>
      </c>
      <c r="C74" t="s">
        <v>250</v>
      </c>
      <c r="E74" t="s">
        <v>308</v>
      </c>
    </row>
    <row r="75" spans="1:5" x14ac:dyDescent="0.3">
      <c r="B75" t="s">
        <v>255</v>
      </c>
    </row>
    <row r="76" spans="1:5" x14ac:dyDescent="0.3">
      <c r="A76" t="s">
        <v>309</v>
      </c>
      <c r="C76" t="s">
        <v>257</v>
      </c>
      <c r="E76" t="s">
        <v>309</v>
      </c>
    </row>
    <row r="77" spans="1:5" x14ac:dyDescent="0.3">
      <c r="A77" t="s">
        <v>310</v>
      </c>
      <c r="C77" t="s">
        <v>258</v>
      </c>
      <c r="E77" t="s">
        <v>310</v>
      </c>
    </row>
    <row r="78" spans="1:5" x14ac:dyDescent="0.3">
      <c r="A78" t="s">
        <v>311</v>
      </c>
      <c r="B78" t="s">
        <v>256</v>
      </c>
      <c r="E78" t="s">
        <v>311</v>
      </c>
    </row>
    <row r="79" spans="1:5" x14ac:dyDescent="0.3">
      <c r="B79" t="s">
        <v>285</v>
      </c>
    </row>
    <row r="80" spans="1:5" x14ac:dyDescent="0.3">
      <c r="A80" t="s">
        <v>312</v>
      </c>
      <c r="C80" t="s">
        <v>334</v>
      </c>
      <c r="E80" t="s">
        <v>312</v>
      </c>
    </row>
    <row r="81" spans="1:6" x14ac:dyDescent="0.3">
      <c r="A81" t="s">
        <v>312</v>
      </c>
      <c r="C81" t="s">
        <v>259</v>
      </c>
      <c r="E81" t="s">
        <v>312</v>
      </c>
    </row>
    <row r="82" spans="1:6" x14ac:dyDescent="0.3">
      <c r="A82" t="s">
        <v>312</v>
      </c>
      <c r="C82" t="s">
        <v>260</v>
      </c>
      <c r="E82" t="s">
        <v>312</v>
      </c>
    </row>
    <row r="83" spans="1:6" x14ac:dyDescent="0.3">
      <c r="B83" t="s">
        <v>289</v>
      </c>
    </row>
    <row r="84" spans="1:6" x14ac:dyDescent="0.3">
      <c r="A84" t="s">
        <v>312</v>
      </c>
      <c r="C84" t="s">
        <v>291</v>
      </c>
      <c r="E84" t="s">
        <v>312</v>
      </c>
      <c r="F84" t="s">
        <v>335</v>
      </c>
    </row>
    <row r="85" spans="1:6" x14ac:dyDescent="0.3">
      <c r="A85" t="s">
        <v>312</v>
      </c>
      <c r="C85" t="s">
        <v>290</v>
      </c>
      <c r="E85" t="s">
        <v>312</v>
      </c>
      <c r="F85" t="s">
        <v>335</v>
      </c>
    </row>
    <row r="86" spans="1:6" x14ac:dyDescent="0.3">
      <c r="B86" t="s">
        <v>261</v>
      </c>
    </row>
    <row r="87" spans="1:6" x14ac:dyDescent="0.3">
      <c r="A87" t="s">
        <v>313</v>
      </c>
      <c r="C87" t="s">
        <v>262</v>
      </c>
      <c r="E87" t="s">
        <v>313</v>
      </c>
    </row>
    <row r="88" spans="1:6" x14ac:dyDescent="0.3">
      <c r="A88" t="s">
        <v>314</v>
      </c>
      <c r="C88" t="s">
        <v>263</v>
      </c>
      <c r="E88" t="s">
        <v>314</v>
      </c>
      <c r="F88" t="s">
        <v>336</v>
      </c>
    </row>
    <row r="89" spans="1:6" x14ac:dyDescent="0.3">
      <c r="A89" t="s">
        <v>314</v>
      </c>
      <c r="C89" t="s">
        <v>337</v>
      </c>
      <c r="E89" t="s">
        <v>314</v>
      </c>
      <c r="F89" t="s">
        <v>336</v>
      </c>
    </row>
    <row r="90" spans="1:6" x14ac:dyDescent="0.3">
      <c r="B90" t="s">
        <v>264</v>
      </c>
    </row>
    <row r="91" spans="1:6" x14ac:dyDescent="0.3">
      <c r="A91" t="s">
        <v>315</v>
      </c>
      <c r="C91" t="s">
        <v>267</v>
      </c>
      <c r="E91" t="s">
        <v>315</v>
      </c>
      <c r="F91" t="s">
        <v>316</v>
      </c>
    </row>
    <row r="92" spans="1:6" x14ac:dyDescent="0.3">
      <c r="A92" t="s">
        <v>315</v>
      </c>
      <c r="C92" t="s">
        <v>266</v>
      </c>
      <c r="E92" t="s">
        <v>315</v>
      </c>
      <c r="F92" t="s">
        <v>316</v>
      </c>
    </row>
    <row r="93" spans="1:6" x14ac:dyDescent="0.3">
      <c r="A93" t="s">
        <v>315</v>
      </c>
      <c r="C93" t="s">
        <v>265</v>
      </c>
      <c r="E93" t="s">
        <v>315</v>
      </c>
      <c r="F93" t="s">
        <v>316</v>
      </c>
    </row>
    <row r="94" spans="1:6" x14ac:dyDescent="0.3">
      <c r="A94" t="s">
        <v>315</v>
      </c>
      <c r="C94" t="s">
        <v>268</v>
      </c>
      <c r="E94" t="s">
        <v>315</v>
      </c>
      <c r="F94" t="s">
        <v>316</v>
      </c>
    </row>
    <row r="95" spans="1:6" x14ac:dyDescent="0.3">
      <c r="B95" t="s">
        <v>272</v>
      </c>
    </row>
    <row r="96" spans="1:6" x14ac:dyDescent="0.3">
      <c r="A96" t="s">
        <v>316</v>
      </c>
      <c r="C96" t="s">
        <v>273</v>
      </c>
      <c r="E96" t="s">
        <v>312</v>
      </c>
      <c r="F96" t="s">
        <v>316</v>
      </c>
    </row>
    <row r="97" spans="1:6" x14ac:dyDescent="0.3">
      <c r="A97" t="s">
        <v>316</v>
      </c>
      <c r="C97" t="s">
        <v>274</v>
      </c>
      <c r="E97" t="s">
        <v>312</v>
      </c>
      <c r="F97" t="s">
        <v>316</v>
      </c>
    </row>
    <row r="98" spans="1:6" x14ac:dyDescent="0.3">
      <c r="A98" t="s">
        <v>316</v>
      </c>
      <c r="C98" t="s">
        <v>275</v>
      </c>
      <c r="E98" t="s">
        <v>312</v>
      </c>
      <c r="F98" t="s">
        <v>316</v>
      </c>
    </row>
    <row r="99" spans="1:6" x14ac:dyDescent="0.3">
      <c r="B99" t="s">
        <v>286</v>
      </c>
      <c r="D99" t="s">
        <v>320</v>
      </c>
    </row>
    <row r="100" spans="1:6" x14ac:dyDescent="0.3">
      <c r="A100" t="s">
        <v>317</v>
      </c>
      <c r="C100" t="s">
        <v>287</v>
      </c>
      <c r="E100" t="s">
        <v>317</v>
      </c>
      <c r="F100" t="s">
        <v>319</v>
      </c>
    </row>
    <row r="101" spans="1:6" x14ac:dyDescent="0.3">
      <c r="B101" t="s">
        <v>269</v>
      </c>
    </row>
    <row r="102" spans="1:6" x14ac:dyDescent="0.3">
      <c r="A102" t="s">
        <v>317</v>
      </c>
      <c r="C102" t="s">
        <v>271</v>
      </c>
      <c r="E102" t="s">
        <v>317</v>
      </c>
      <c r="F102" t="s">
        <v>319</v>
      </c>
    </row>
    <row r="103" spans="1:6" x14ac:dyDescent="0.3">
      <c r="A103" t="s">
        <v>317</v>
      </c>
      <c r="C103" t="s">
        <v>270</v>
      </c>
      <c r="E103" t="s">
        <v>317</v>
      </c>
      <c r="F103" t="s">
        <v>319</v>
      </c>
    </row>
    <row r="104" spans="1:6" x14ac:dyDescent="0.3">
      <c r="B104" t="s">
        <v>276</v>
      </c>
    </row>
    <row r="105" spans="1:6" x14ac:dyDescent="0.3">
      <c r="A105" t="s">
        <v>317</v>
      </c>
      <c r="C105" t="s">
        <v>277</v>
      </c>
      <c r="E105" t="s">
        <v>317</v>
      </c>
      <c r="F105" t="s">
        <v>319</v>
      </c>
    </row>
    <row r="106" spans="1:6" x14ac:dyDescent="0.3">
      <c r="A106" t="s">
        <v>317</v>
      </c>
      <c r="C106" t="s">
        <v>278</v>
      </c>
      <c r="E106" t="s">
        <v>317</v>
      </c>
      <c r="F106" t="s">
        <v>319</v>
      </c>
    </row>
    <row r="107" spans="1:6" x14ac:dyDescent="0.3">
      <c r="B107" t="s">
        <v>279</v>
      </c>
    </row>
    <row r="108" spans="1:6" x14ac:dyDescent="0.3">
      <c r="A108" t="s">
        <v>317</v>
      </c>
      <c r="C108" t="s">
        <v>268</v>
      </c>
      <c r="E108" t="s">
        <v>317</v>
      </c>
      <c r="F108" t="s">
        <v>319</v>
      </c>
    </row>
    <row r="109" spans="1:6" x14ac:dyDescent="0.3">
      <c r="A109" t="s">
        <v>317</v>
      </c>
      <c r="C109" t="s">
        <v>280</v>
      </c>
      <c r="E109" t="s">
        <v>317</v>
      </c>
      <c r="F109" t="s">
        <v>319</v>
      </c>
    </row>
    <row r="110" spans="1:6" x14ac:dyDescent="0.3">
      <c r="A110" t="s">
        <v>318</v>
      </c>
      <c r="C110" t="s">
        <v>281</v>
      </c>
      <c r="E110" t="s">
        <v>318</v>
      </c>
      <c r="F110" t="s">
        <v>338</v>
      </c>
    </row>
    <row r="111" spans="1:6" x14ac:dyDescent="0.3">
      <c r="A111" t="s">
        <v>318</v>
      </c>
      <c r="C111" t="s">
        <v>282</v>
      </c>
      <c r="E111" t="s">
        <v>318</v>
      </c>
      <c r="F111" t="s">
        <v>338</v>
      </c>
    </row>
    <row r="112" spans="1:6" x14ac:dyDescent="0.3">
      <c r="B112" t="s">
        <v>296</v>
      </c>
    </row>
    <row r="113" spans="1:6" x14ac:dyDescent="0.3">
      <c r="A113" t="s">
        <v>319</v>
      </c>
      <c r="C113" t="s">
        <v>292</v>
      </c>
      <c r="E113" t="s">
        <v>319</v>
      </c>
      <c r="F113" t="s">
        <v>338</v>
      </c>
    </row>
    <row r="114" spans="1:6" x14ac:dyDescent="0.3">
      <c r="A114" t="s">
        <v>319</v>
      </c>
      <c r="C114" t="s">
        <v>283</v>
      </c>
      <c r="E114" t="s">
        <v>319</v>
      </c>
      <c r="F114" t="s">
        <v>338</v>
      </c>
    </row>
    <row r="115" spans="1:6" x14ac:dyDescent="0.3">
      <c r="A115" t="s">
        <v>319</v>
      </c>
      <c r="C115" t="s">
        <v>284</v>
      </c>
      <c r="E115" t="s">
        <v>319</v>
      </c>
      <c r="F115" t="s">
        <v>338</v>
      </c>
    </row>
    <row r="116" spans="1:6" x14ac:dyDescent="0.3">
      <c r="A116" t="s">
        <v>319</v>
      </c>
      <c r="C116" t="s">
        <v>288</v>
      </c>
      <c r="E116" t="s">
        <v>319</v>
      </c>
      <c r="F116" t="s">
        <v>338</v>
      </c>
    </row>
    <row r="117" spans="1:6" x14ac:dyDescent="0.3">
      <c r="A117" t="s">
        <v>319</v>
      </c>
      <c r="C117" t="s">
        <v>293</v>
      </c>
      <c r="E117" t="s">
        <v>319</v>
      </c>
      <c r="F117" t="s">
        <v>338</v>
      </c>
    </row>
    <row r="118" spans="1:6" x14ac:dyDescent="0.3">
      <c r="A118" t="s">
        <v>319</v>
      </c>
      <c r="C118" t="s">
        <v>294</v>
      </c>
      <c r="E118" t="s">
        <v>319</v>
      </c>
      <c r="F118" t="s">
        <v>338</v>
      </c>
    </row>
    <row r="120" spans="1:6" x14ac:dyDescent="0.3">
      <c r="A120" t="s">
        <v>335</v>
      </c>
      <c r="B120" t="s">
        <v>339</v>
      </c>
    </row>
    <row r="121" spans="1:6" x14ac:dyDescent="0.3">
      <c r="A121" t="s">
        <v>340</v>
      </c>
      <c r="C12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Sheet1!Print_Area</vt:lpstr>
      <vt:lpstr>Sheet3!Print_Area</vt:lpstr>
      <vt:lpstr>Sheet4!Print_Area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Habitat For Humanity Lima</dc:creator>
  <cp:lastModifiedBy>Mark J. Suderman</cp:lastModifiedBy>
  <cp:lastPrinted>2019-04-09T14:18:29Z</cp:lastPrinted>
  <dcterms:created xsi:type="dcterms:W3CDTF">2013-11-22T13:23:37Z</dcterms:created>
  <dcterms:modified xsi:type="dcterms:W3CDTF">2019-08-21T17:56:49Z</dcterms:modified>
</cp:coreProperties>
</file>